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240" windowHeight="1074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L140" i="1" l="1"/>
  <c r="J140" i="1"/>
  <c r="H140" i="1"/>
  <c r="F140" i="1"/>
  <c r="L139" i="1"/>
  <c r="J139" i="1"/>
  <c r="H139" i="1"/>
  <c r="F139" i="1"/>
  <c r="L137" i="1"/>
  <c r="J137" i="1"/>
  <c r="H137" i="1"/>
  <c r="F137" i="1"/>
  <c r="L136" i="1"/>
  <c r="J136" i="1"/>
  <c r="H136" i="1"/>
  <c r="F136" i="1"/>
  <c r="L134" i="1"/>
  <c r="J134" i="1"/>
  <c r="H134" i="1"/>
  <c r="F134" i="1"/>
  <c r="L133" i="1"/>
  <c r="J133" i="1"/>
  <c r="H133" i="1"/>
  <c r="F133" i="1"/>
  <c r="L131" i="1"/>
  <c r="J131" i="1"/>
  <c r="H131" i="1"/>
  <c r="F131" i="1"/>
  <c r="L130" i="1"/>
  <c r="J130" i="1"/>
  <c r="H130" i="1"/>
  <c r="F130" i="1"/>
  <c r="L128" i="1"/>
  <c r="J128" i="1"/>
  <c r="H128" i="1"/>
  <c r="F128" i="1"/>
  <c r="L127" i="1"/>
  <c r="J127" i="1"/>
  <c r="H127" i="1"/>
  <c r="F127" i="1"/>
  <c r="E101" i="1"/>
  <c r="G101" i="1"/>
  <c r="I101" i="1"/>
  <c r="K101" i="1"/>
  <c r="E103" i="1"/>
  <c r="G103" i="1"/>
  <c r="I103" i="1"/>
  <c r="K103" i="1"/>
  <c r="E104" i="1"/>
  <c r="G104" i="1"/>
  <c r="I104" i="1"/>
  <c r="K104" i="1"/>
  <c r="E106" i="1"/>
  <c r="G106" i="1"/>
  <c r="I106" i="1"/>
  <c r="K106" i="1"/>
  <c r="E108" i="1"/>
  <c r="G108" i="1"/>
  <c r="I108" i="1"/>
  <c r="K108" i="1"/>
  <c r="E109" i="1"/>
  <c r="G109" i="1"/>
  <c r="I109" i="1"/>
  <c r="K109" i="1"/>
  <c r="K99" i="1"/>
  <c r="I99" i="1"/>
  <c r="G99" i="1"/>
  <c r="E99" i="1"/>
  <c r="K90" i="1"/>
  <c r="I90" i="1"/>
  <c r="G90" i="1"/>
  <c r="E90" i="1"/>
  <c r="K89" i="1"/>
  <c r="I89" i="1"/>
  <c r="G89" i="1"/>
  <c r="E89" i="1"/>
  <c r="K87" i="1"/>
  <c r="I87" i="1"/>
  <c r="G87" i="1"/>
  <c r="E87" i="1"/>
  <c r="K86" i="1"/>
  <c r="I86" i="1"/>
  <c r="G86" i="1"/>
  <c r="E86" i="1"/>
  <c r="K84" i="1"/>
  <c r="I84" i="1"/>
  <c r="G84" i="1"/>
  <c r="E84" i="1"/>
  <c r="K83" i="1"/>
  <c r="I83" i="1"/>
  <c r="G83" i="1"/>
  <c r="E83" i="1"/>
  <c r="K81" i="1"/>
  <c r="I81" i="1"/>
  <c r="G81" i="1"/>
  <c r="E81" i="1"/>
  <c r="K79" i="1"/>
  <c r="I79" i="1"/>
  <c r="G79" i="1"/>
  <c r="E79" i="1"/>
  <c r="K71" i="1"/>
  <c r="I71" i="1"/>
  <c r="G71" i="1"/>
  <c r="E71" i="1"/>
  <c r="K69" i="1"/>
  <c r="I69" i="1"/>
  <c r="G69" i="1"/>
  <c r="E69" i="1"/>
  <c r="I60" i="1"/>
  <c r="G60" i="1"/>
  <c r="E60" i="1"/>
  <c r="I59" i="1"/>
  <c r="G59" i="1"/>
  <c r="E59" i="1"/>
  <c r="L104" i="1" l="1"/>
  <c r="M127" i="1"/>
  <c r="M128" i="1"/>
  <c r="M130" i="1"/>
  <c r="M131" i="1"/>
  <c r="M133" i="1"/>
  <c r="M134" i="1"/>
  <c r="M136" i="1"/>
  <c r="M137" i="1"/>
  <c r="M139" i="1"/>
  <c r="M140" i="1"/>
  <c r="L109" i="1"/>
  <c r="L108" i="1"/>
  <c r="L106" i="1"/>
  <c r="L103" i="1"/>
  <c r="L101" i="1"/>
  <c r="L99" i="1"/>
  <c r="L79" i="1"/>
  <c r="L81" i="1"/>
  <c r="L83" i="1"/>
  <c r="L84" i="1"/>
  <c r="L86" i="1"/>
  <c r="L87" i="1"/>
  <c r="L89" i="1"/>
  <c r="L90" i="1"/>
  <c r="L69" i="1"/>
  <c r="L71" i="1"/>
  <c r="J60" i="1"/>
</calcChain>
</file>

<file path=xl/sharedStrings.xml><?xml version="1.0" encoding="utf-8"?>
<sst xmlns="http://schemas.openxmlformats.org/spreadsheetml/2006/main" count="374" uniqueCount="130">
  <si>
    <t>Böl./ABD./ Prog.</t>
  </si>
  <si>
    <t>Kadro Unvanı</t>
  </si>
  <si>
    <t>Kadro Adedi</t>
  </si>
  <si>
    <t>Sıra No</t>
  </si>
  <si>
    <t>Adı ve Soyadı</t>
  </si>
  <si>
    <t>ALES</t>
  </si>
  <si>
    <t>Lisans Mezuniyeti</t>
  </si>
  <si>
    <t>Yazılı Sınav Notu</t>
  </si>
  <si>
    <t>(A+B+C)
Değerlendirme Notu</t>
  </si>
  <si>
    <t>Sonuç</t>
  </si>
  <si>
    <t>Puan</t>
  </si>
  <si>
    <t>(A) Puanın %35’i</t>
  </si>
  <si>
    <t>Diploma Notu</t>
  </si>
  <si>
    <t>(B) Puanın %30'u</t>
  </si>
  <si>
    <t>(C) Puanın %35’i</t>
  </si>
  <si>
    <t>Öğr.Gör.</t>
  </si>
  <si>
    <t>Dr.Nurhan ÇON</t>
  </si>
  <si>
    <t>BAŞARILI</t>
  </si>
  <si>
    <t>SAĞLIK HİZMETLERİ MYO ÖĞRETİM GÖREVLİSİ</t>
  </si>
  <si>
    <t xml:space="preserve">Patoloji Laboratuvar Teknikleri </t>
  </si>
  <si>
    <t>Motorlu Taşıtlar ve Ulaştırma Teknolojileri Bölümü/İş Makineleri Operatörlüğü Prog.</t>
  </si>
  <si>
    <t>Öğretim Görevlisi</t>
  </si>
  <si>
    <t>Mustafa PEHLİVAN</t>
  </si>
  <si>
    <t>Mehmet ERBAŞ</t>
  </si>
  <si>
    <t>YEDEK</t>
  </si>
  <si>
    <t>KAVAK MYO ÖĞRETİM GÖREVLİSİ</t>
  </si>
  <si>
    <t>Adı Soyadı</t>
  </si>
  <si>
    <t>Böl./ABD./Prog.</t>
  </si>
  <si>
    <t>Kadro Ünvanı</t>
  </si>
  <si>
    <t>ALES  (A)</t>
  </si>
  <si>
    <t>Yabancı Dil  (B)</t>
  </si>
  <si>
    <t>LİSANS (C)</t>
  </si>
  <si>
    <t>Giriş Sınav Notu (D)</t>
  </si>
  <si>
    <t>Değerlendirme</t>
  </si>
  <si>
    <t>Puanın % 30</t>
  </si>
  <si>
    <t>Puanın % 10</t>
  </si>
  <si>
    <t>Puan % 30</t>
  </si>
  <si>
    <t>Puanın  %30</t>
  </si>
  <si>
    <t>(A+B+C+D)</t>
  </si>
  <si>
    <t>Ufuk İnal</t>
  </si>
  <si>
    <t>Radyo TV ve Sin.</t>
  </si>
  <si>
    <t>Arş. Gör.</t>
  </si>
  <si>
    <t>Recep Bayraktar</t>
  </si>
  <si>
    <t>İLETİŞİM FAKÜLTESİ ARAŞTIRMA GÖREVLİSİ</t>
  </si>
  <si>
    <t>Muslu Caner NEZİR</t>
  </si>
  <si>
    <t>Berat DEMİRCİ</t>
  </si>
  <si>
    <t>Lisans  (B)</t>
  </si>
  <si>
    <t>Giriş  Sınav Notu ( C )</t>
  </si>
  <si>
    <t>Puanın % 35</t>
  </si>
  <si>
    <t>Puanın %35</t>
  </si>
  <si>
    <t>(A+B+C)</t>
  </si>
  <si>
    <t>Tayfun Şimşek</t>
  </si>
  <si>
    <t>Deniz ve Liman İşl.</t>
  </si>
  <si>
    <t xml:space="preserve">Öğr. Gör. </t>
  </si>
  <si>
    <t>Halim Adem Hatipoğlu</t>
  </si>
  <si>
    <t>ALAÇAM MYO ÖĞRETİM GÖREVLİSİ</t>
  </si>
  <si>
    <t>ADALET</t>
  </si>
  <si>
    <t>ESRA UYSAL</t>
  </si>
  <si>
    <t>19,224</t>
  </si>
  <si>
    <t>83</t>
  </si>
  <si>
    <t>29,05</t>
  </si>
  <si>
    <t>ADALET MYO ÖĞRETİM GÖREVLİSİ</t>
  </si>
  <si>
    <t>Halil YAMAK</t>
  </si>
  <si>
    <t>Mülkiyet Koruma ve Güvenlik Bölümü/Sivil Savunma ve İtfaiyecilik Prog.</t>
  </si>
  <si>
    <t>Yasin AFŞAR</t>
  </si>
  <si>
    <t>HAVZA MYO ÖĞRETİM GÖREVLİSİ</t>
  </si>
  <si>
    <t>Dr.Demet GÜR VURAL</t>
  </si>
  <si>
    <t>Tıbbi Mikrobiyoloji</t>
  </si>
  <si>
    <t>Uzman</t>
  </si>
  <si>
    <t>Dr.Mehmet KURT</t>
  </si>
  <si>
    <t>Nöroloji</t>
  </si>
  <si>
    <t>TIP FAKÜLTESİ UZMAN</t>
  </si>
  <si>
    <t>BİLGE AYDIN ER</t>
  </si>
  <si>
    <t>ÇEVRE MÜHENDİSLİĞİ</t>
  </si>
  <si>
    <t>Araştırma Görevlisi</t>
  </si>
  <si>
    <t>EMRE YILDIRIM</t>
  </si>
  <si>
    <t>İSTATİSTİK</t>
  </si>
  <si>
    <t>UMUR ULAŞ HARMAN</t>
  </si>
  <si>
    <t>MAKİNA MÜHENDİSLİĞİ</t>
  </si>
  <si>
    <t>ALPARSLAN TOPCU</t>
  </si>
  <si>
    <t>GÜRKAN BİLİR</t>
  </si>
  <si>
    <t>TARIMSAL BİYOTEKNOLOJİ</t>
  </si>
  <si>
    <t>Ceren ELİBOL</t>
  </si>
  <si>
    <t>KADİR ERENSOY</t>
  </si>
  <si>
    <t>ZOOTEKNİ</t>
  </si>
  <si>
    <t>İBRAHİM CİHANGİR OKUYUCU</t>
  </si>
  <si>
    <t>Arş.Gör.</t>
  </si>
  <si>
    <t>FEN BİLİMLERİ ENSTİTÜSÜ ARAŞTIRMA GÖREVLİSİ</t>
  </si>
  <si>
    <t>Çağrı GÜMÜŞKAPTAN</t>
  </si>
  <si>
    <t>Moleküler Tıp</t>
  </si>
  <si>
    <t>Sinem BEYAZKILINÇ</t>
  </si>
  <si>
    <t>Patoloji (Veteriner)</t>
  </si>
  <si>
    <t>Ekrem AKBUĞA</t>
  </si>
  <si>
    <t xml:space="preserve">Beden Eğitimi ve Spor </t>
  </si>
  <si>
    <t>Erdal BAL</t>
  </si>
  <si>
    <t>Arife Ahsen KAPLAN</t>
  </si>
  <si>
    <t>Histoloji ve Embriyoloji</t>
  </si>
  <si>
    <t>Gizem Zevde AYDIN</t>
  </si>
  <si>
    <t>Sağlık Yönetimi</t>
  </si>
  <si>
    <t>İlayda GÜZEL</t>
  </si>
  <si>
    <t>SAĞLIK BİLİMLERİ ENSTİTÜSÜ ARAŞTIRMA GÖREVLİSİ</t>
  </si>
  <si>
    <t>VEZİRKÖPRÜ MYO ÖĞRETİM GÖREVLİSİ</t>
  </si>
  <si>
    <t>Mobilya ve Dekorasyon Prog.</t>
  </si>
  <si>
    <t>Mehmet GÜNEŞ</t>
  </si>
  <si>
    <t>Fatih Mehmet DURCAN</t>
  </si>
  <si>
    <t>Böl./ABD/Prog.</t>
  </si>
  <si>
    <t xml:space="preserve">Yabancı Dil </t>
  </si>
  <si>
    <t>(A+B+C+D)
Değerlendirme Notu</t>
  </si>
  <si>
    <t>(A) Puanın %30’u</t>
  </si>
  <si>
    <t>(B) Puanın %10’u</t>
  </si>
  <si>
    <t>(C) Puanın %30'u</t>
  </si>
  <si>
    <t>(D) Puanın %30’u</t>
  </si>
  <si>
    <t>Özel Hukuk</t>
  </si>
  <si>
    <t>Mesut Öcal</t>
  </si>
  <si>
    <t>Yasin Tay</t>
  </si>
  <si>
    <t>Felsefe ve Din Bilimleri</t>
  </si>
  <si>
    <t>Sebiha Zembilci</t>
  </si>
  <si>
    <t>Ayşegül Asal</t>
  </si>
  <si>
    <t>Sosyoloji</t>
  </si>
  <si>
    <t>Zeynel Hakan Aşer</t>
  </si>
  <si>
    <t>Mustafa Doğacan Sümer</t>
  </si>
  <si>
    <t>Arkeoloji</t>
  </si>
  <si>
    <t>Soner Özmen</t>
  </si>
  <si>
    <t>İzzettin Elalmış</t>
  </si>
  <si>
    <t>Sanat Tarihi</t>
  </si>
  <si>
    <t>Şuayip Çelemoğlu</t>
  </si>
  <si>
    <t>Şerif Tümer</t>
  </si>
  <si>
    <t>SOSYAL BİLİMLER ENSTİTÜSÜ ARAŞTIRMA GÖREVLİSİ</t>
  </si>
  <si>
    <t>ONDOKUZ MAYIS ÜNİVERSİTESİ REKTÖRLÜĞÜ</t>
  </si>
  <si>
    <t>ÖĞRETİM ELEMANI GİRİŞ SINAV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</si>
</sst>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color rgb="FFFF0000"/>
      <name val="Calibri"/>
      <family val="2"/>
      <charset val="16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6" applyNumberFormat="0" applyAlignment="0" applyProtection="0"/>
    <xf numFmtId="0" fontId="17" fillId="7" borderId="7" applyNumberFormat="0" applyAlignment="0" applyProtection="0"/>
    <xf numFmtId="0" fontId="18" fillId="16" borderId="7" applyNumberFormat="0" applyAlignment="0" applyProtection="0"/>
    <xf numFmtId="0" fontId="19" fillId="17" borderId="8" applyNumberFormat="0" applyAlignment="0" applyProtection="0"/>
    <xf numFmtId="0" fontId="20" fillId="4" borderId="0" applyNumberFormat="0" applyBorder="0" applyAlignment="0" applyProtection="0"/>
    <xf numFmtId="0" fontId="21" fillId="3" borderId="0" applyNumberFormat="0" applyBorder="0" applyAlignment="0" applyProtection="0"/>
    <xf numFmtId="0" fontId="2" fillId="18" borderId="9" applyNumberFormat="0" applyFont="0" applyAlignment="0" applyProtection="0"/>
    <xf numFmtId="0" fontId="22" fillId="19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</cellStyleXfs>
  <cellXfs count="20">
    <xf numFmtId="0" fontId="0" fillId="0" borderId="0" xfId="0"/>
    <xf numFmtId="2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quotePrefix="1" applyFont="1" applyBorder="1" applyAlignment="1">
      <alignment horizontal="left" vertical="center" wrapText="1"/>
    </xf>
    <xf numFmtId="0" fontId="3" fillId="0" borderId="1" xfId="1" quotePrefix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7" fillId="0" borderId="0" xfId="0" applyFont="1"/>
    <xf numFmtId="0" fontId="5" fillId="0" borderId="1" xfId="1" applyFont="1" applyBorder="1" applyAlignment="1">
      <alignment horizontal="left" vertical="center" wrapText="1" shrinkToFit="1"/>
    </xf>
    <xf numFmtId="0" fontId="0" fillId="0" borderId="0" xfId="0"/>
    <xf numFmtId="0" fontId="6" fillId="0" borderId="1" xfId="1" applyFont="1" applyBorder="1" applyAlignment="1">
      <alignment horizontal="left" vertical="center" wrapText="1" shrinkToFit="1"/>
    </xf>
    <xf numFmtId="0" fontId="1" fillId="24" borderId="0" xfId="0" applyFont="1" applyFill="1"/>
    <xf numFmtId="0" fontId="25" fillId="24" borderId="0" xfId="0" applyFont="1" applyFill="1"/>
    <xf numFmtId="0" fontId="25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</cellXfs>
  <cellStyles count="43">
    <cellStyle name="%20 - Vurgu1 2" xfId="2"/>
    <cellStyle name="%20 - Vurgu2 2" xfId="3"/>
    <cellStyle name="%20 - Vurgu3 2" xfId="4"/>
    <cellStyle name="%20 - Vurgu4 2" xfId="5"/>
    <cellStyle name="%20 - Vurgu5 2" xfId="6"/>
    <cellStyle name="%20 - Vurgu6 2" xfId="7"/>
    <cellStyle name="%40 - Vurgu1 2" xfId="8"/>
    <cellStyle name="%40 - Vurgu2 2" xfId="9"/>
    <cellStyle name="%40 - Vurgu3 2" xfId="10"/>
    <cellStyle name="%40 - Vurgu4 2" xfId="11"/>
    <cellStyle name="%40 - Vurgu5 2" xfId="12"/>
    <cellStyle name="%40 - Vurgu6 2" xfId="13"/>
    <cellStyle name="%60 - Vurgu1 2" xfId="14"/>
    <cellStyle name="%60 - Vurgu2 2" xfId="15"/>
    <cellStyle name="%60 - Vurgu3 2" xfId="16"/>
    <cellStyle name="%60 - Vurgu4 2" xfId="17"/>
    <cellStyle name="%60 - Vurgu5 2" xfId="18"/>
    <cellStyle name="%60 - Vurgu6 2" xfId="19"/>
    <cellStyle name="Açıklama Metni 2" xfId="20"/>
    <cellStyle name="Ana Başlık 2" xfId="21"/>
    <cellStyle name="Bağlı Hücre 2" xfId="22"/>
    <cellStyle name="Başlık 1 2" xfId="23"/>
    <cellStyle name="Başlık 2 2" xfId="24"/>
    <cellStyle name="Başlık 3 2" xfId="25"/>
    <cellStyle name="Başlık 4 2" xfId="26"/>
    <cellStyle name="Çıkış 2" xfId="27"/>
    <cellStyle name="Giriş 2" xfId="28"/>
    <cellStyle name="Hesaplama 2" xfId="29"/>
    <cellStyle name="İşaretli Hücre 2" xfId="30"/>
    <cellStyle name="İyi 2" xfId="31"/>
    <cellStyle name="Kötü 2" xfId="32"/>
    <cellStyle name="Normal" xfId="0" builtinId="0"/>
    <cellStyle name="Normal 2" xfId="1"/>
    <cellStyle name="Not 2" xfId="33"/>
    <cellStyle name="Nötr 2" xfId="34"/>
    <cellStyle name="Toplam 2" xfId="35"/>
    <cellStyle name="Uyarı Metni 2" xfId="36"/>
    <cellStyle name="Vurgu1 2" xfId="37"/>
    <cellStyle name="Vurgu2 2" xfId="38"/>
    <cellStyle name="Vurgu3 2" xfId="39"/>
    <cellStyle name="Vurgu4 2" xfId="40"/>
    <cellStyle name="Vurgu5 2" xfId="41"/>
    <cellStyle name="Vurgu6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0"/>
  <sheetViews>
    <sheetView tabSelected="1" workbookViewId="0">
      <selection activeCell="E14" sqref="E14"/>
    </sheetView>
  </sheetViews>
  <sheetFormatPr defaultRowHeight="15" x14ac:dyDescent="0.25"/>
  <cols>
    <col min="1" max="1" width="24.5703125" customWidth="1"/>
    <col min="2" max="2" width="22.28515625" customWidth="1"/>
    <col min="4" max="4" width="14.28515625" bestFit="1" customWidth="1"/>
    <col min="5" max="5" width="12.5703125" customWidth="1"/>
    <col min="7" max="7" width="10" customWidth="1"/>
    <col min="8" max="8" width="9.85546875" customWidth="1"/>
    <col min="9" max="9" width="12.140625" customWidth="1"/>
    <col min="10" max="10" width="15.140625" customWidth="1"/>
    <col min="11" max="11" width="14.140625" customWidth="1"/>
    <col min="12" max="12" width="13.140625" customWidth="1"/>
    <col min="13" max="13" width="10.28515625" customWidth="1"/>
  </cols>
  <sheetData>
    <row r="2" spans="1:13" ht="18.75" x14ac:dyDescent="0.3">
      <c r="C2" s="16"/>
      <c r="D2" s="17"/>
      <c r="E2" s="18" t="s">
        <v>128</v>
      </c>
      <c r="F2" s="18"/>
      <c r="G2" s="18"/>
      <c r="H2" s="19"/>
    </row>
    <row r="3" spans="1:13" ht="18.75" x14ac:dyDescent="0.3">
      <c r="C3" s="16"/>
      <c r="D3" s="17"/>
      <c r="E3" s="18" t="s">
        <v>129</v>
      </c>
      <c r="F3" s="18"/>
      <c r="G3" s="18"/>
      <c r="H3" s="19"/>
    </row>
    <row r="6" spans="1:13" x14ac:dyDescent="0.25">
      <c r="A6" s="12" t="s">
        <v>18</v>
      </c>
    </row>
    <row r="8" spans="1:13" x14ac:dyDescent="0.25">
      <c r="A8" s="7" t="s">
        <v>0</v>
      </c>
      <c r="B8" s="8" t="s">
        <v>1</v>
      </c>
      <c r="C8" s="8" t="s">
        <v>2</v>
      </c>
      <c r="D8" s="6" t="s">
        <v>3</v>
      </c>
      <c r="E8" s="7" t="s">
        <v>4</v>
      </c>
      <c r="F8" s="6" t="s">
        <v>5</v>
      </c>
      <c r="G8" s="6"/>
      <c r="H8" s="6" t="s">
        <v>6</v>
      </c>
      <c r="I8" s="6"/>
      <c r="J8" s="6" t="s">
        <v>7</v>
      </c>
      <c r="K8" s="6"/>
      <c r="L8" s="6" t="s">
        <v>8</v>
      </c>
      <c r="M8" s="6" t="s">
        <v>9</v>
      </c>
    </row>
    <row r="9" spans="1:13" x14ac:dyDescent="0.25">
      <c r="A9" s="6"/>
      <c r="B9" s="6"/>
      <c r="C9" s="6"/>
      <c r="D9" s="6"/>
      <c r="E9" s="7"/>
      <c r="F9" s="6" t="s">
        <v>10</v>
      </c>
      <c r="G9" s="9" t="s">
        <v>11</v>
      </c>
      <c r="H9" s="6" t="s">
        <v>12</v>
      </c>
      <c r="I9" s="9" t="s">
        <v>13</v>
      </c>
      <c r="J9" s="6" t="s">
        <v>10</v>
      </c>
      <c r="K9" s="9" t="s">
        <v>14</v>
      </c>
      <c r="L9" s="6"/>
      <c r="M9" s="6"/>
    </row>
    <row r="10" spans="1:13" x14ac:dyDescent="0.25">
      <c r="A10" s="6"/>
      <c r="B10" s="6"/>
      <c r="C10" s="6"/>
      <c r="D10" s="6"/>
      <c r="E10" s="7"/>
      <c r="F10" s="6"/>
      <c r="G10" s="6"/>
      <c r="H10" s="6"/>
      <c r="I10" s="6"/>
      <c r="J10" s="6"/>
      <c r="K10" s="6"/>
      <c r="L10" s="6"/>
      <c r="M10" s="6"/>
    </row>
    <row r="11" spans="1:13" ht="41.25" customHeight="1" x14ac:dyDescent="0.25">
      <c r="A11" s="13" t="s">
        <v>19</v>
      </c>
      <c r="B11" s="10" t="s">
        <v>15</v>
      </c>
      <c r="C11" s="10">
        <v>1</v>
      </c>
      <c r="D11" s="10">
        <v>1</v>
      </c>
      <c r="E11" s="11" t="s">
        <v>16</v>
      </c>
      <c r="F11" s="1">
        <v>70</v>
      </c>
      <c r="G11" s="1">
        <v>24.5</v>
      </c>
      <c r="H11" s="1">
        <v>72</v>
      </c>
      <c r="I11" s="1">
        <v>21.6</v>
      </c>
      <c r="J11" s="1">
        <v>85</v>
      </c>
      <c r="K11" s="1">
        <v>29.75</v>
      </c>
      <c r="L11" s="1">
        <v>75.849999999999994</v>
      </c>
      <c r="M11" s="10" t="s">
        <v>17</v>
      </c>
    </row>
    <row r="15" spans="1:13" x14ac:dyDescent="0.25">
      <c r="A15" s="12" t="s">
        <v>25</v>
      </c>
    </row>
    <row r="17" spans="1:13" ht="42.75" customHeight="1" x14ac:dyDescent="0.25">
      <c r="A17" s="15" t="s">
        <v>0</v>
      </c>
      <c r="B17" s="2" t="s">
        <v>1</v>
      </c>
      <c r="C17" s="2" t="s">
        <v>3</v>
      </c>
      <c r="D17" s="2" t="s">
        <v>4</v>
      </c>
      <c r="E17" s="5" t="s">
        <v>5</v>
      </c>
      <c r="F17" s="4"/>
      <c r="G17" s="4" t="s">
        <v>6</v>
      </c>
      <c r="H17" s="4"/>
      <c r="I17" s="4" t="s">
        <v>7</v>
      </c>
      <c r="J17" s="4"/>
      <c r="K17" s="4" t="s">
        <v>8</v>
      </c>
      <c r="L17" s="4" t="s">
        <v>9</v>
      </c>
    </row>
    <row r="18" spans="1:13" ht="34.5" customHeight="1" x14ac:dyDescent="0.25">
      <c r="A18" s="15"/>
      <c r="B18" s="2"/>
      <c r="C18" s="2"/>
      <c r="D18" s="2"/>
      <c r="E18" s="5" t="s">
        <v>10</v>
      </c>
      <c r="F18" s="4" t="s">
        <v>11</v>
      </c>
      <c r="G18" s="4" t="s">
        <v>12</v>
      </c>
      <c r="H18" s="4" t="s">
        <v>13</v>
      </c>
      <c r="I18" s="4" t="s">
        <v>10</v>
      </c>
      <c r="J18" s="4" t="s">
        <v>14</v>
      </c>
      <c r="K18" s="4"/>
      <c r="L18" s="4"/>
    </row>
    <row r="19" spans="1:13" ht="38.25" x14ac:dyDescent="0.25">
      <c r="A19" s="13" t="s">
        <v>20</v>
      </c>
      <c r="B19" s="10" t="s">
        <v>21</v>
      </c>
      <c r="C19" s="10">
        <v>1</v>
      </c>
      <c r="D19" s="10" t="s">
        <v>22</v>
      </c>
      <c r="E19" s="10">
        <v>70.080770000000001</v>
      </c>
      <c r="F19" s="1">
        <v>24.5282695</v>
      </c>
      <c r="G19" s="1">
        <v>77.599999999999994</v>
      </c>
      <c r="H19" s="1">
        <v>23.279999999999998</v>
      </c>
      <c r="I19" s="1">
        <v>85</v>
      </c>
      <c r="J19" s="1">
        <v>29.749999999999996</v>
      </c>
      <c r="K19" s="1">
        <v>77.558269499999994</v>
      </c>
      <c r="L19" s="1" t="s">
        <v>17</v>
      </c>
    </row>
    <row r="20" spans="1:13" ht="38.25" x14ac:dyDescent="0.25">
      <c r="A20" s="13" t="s">
        <v>20</v>
      </c>
      <c r="B20" s="10" t="s">
        <v>21</v>
      </c>
      <c r="C20" s="10">
        <v>2</v>
      </c>
      <c r="D20" s="10" t="s">
        <v>23</v>
      </c>
      <c r="E20" s="10">
        <v>80.117959999999997</v>
      </c>
      <c r="F20" s="1">
        <v>28.041285999999996</v>
      </c>
      <c r="G20" s="1">
        <v>70.599999999999994</v>
      </c>
      <c r="H20" s="1">
        <v>21.179999999999996</v>
      </c>
      <c r="I20" s="1">
        <v>35</v>
      </c>
      <c r="J20" s="1">
        <v>12.25</v>
      </c>
      <c r="K20" s="1">
        <v>61.471285999999992</v>
      </c>
      <c r="L20" s="1" t="s">
        <v>24</v>
      </c>
    </row>
    <row r="24" spans="1:13" x14ac:dyDescent="0.25">
      <c r="A24" s="12" t="s">
        <v>43</v>
      </c>
    </row>
    <row r="26" spans="1:13" ht="38.25" x14ac:dyDescent="0.25">
      <c r="A26" s="15" t="s">
        <v>26</v>
      </c>
      <c r="B26" s="2" t="s">
        <v>27</v>
      </c>
      <c r="C26" s="2" t="s">
        <v>28</v>
      </c>
      <c r="D26" s="2" t="s">
        <v>29</v>
      </c>
      <c r="E26" s="5"/>
      <c r="F26" s="4" t="s">
        <v>30</v>
      </c>
      <c r="G26" s="4"/>
      <c r="H26" s="4" t="s">
        <v>31</v>
      </c>
      <c r="I26" s="4"/>
      <c r="J26" s="4" t="s">
        <v>32</v>
      </c>
      <c r="K26" s="4"/>
      <c r="L26" s="4" t="s">
        <v>33</v>
      </c>
      <c r="M26" s="15" t="s">
        <v>9</v>
      </c>
    </row>
    <row r="27" spans="1:13" ht="25.5" x14ac:dyDescent="0.25">
      <c r="A27" s="15"/>
      <c r="B27" s="2"/>
      <c r="C27" s="2"/>
      <c r="D27" s="2" t="s">
        <v>10</v>
      </c>
      <c r="E27" s="5" t="s">
        <v>34</v>
      </c>
      <c r="F27" s="4" t="s">
        <v>10</v>
      </c>
      <c r="G27" s="4" t="s">
        <v>35</v>
      </c>
      <c r="H27" s="4" t="s">
        <v>10</v>
      </c>
      <c r="I27" s="4" t="s">
        <v>36</v>
      </c>
      <c r="J27" s="4" t="s">
        <v>10</v>
      </c>
      <c r="K27" s="4" t="s">
        <v>37</v>
      </c>
      <c r="L27" s="4" t="s">
        <v>38</v>
      </c>
      <c r="M27" s="15"/>
    </row>
    <row r="28" spans="1:13" x14ac:dyDescent="0.25">
      <c r="A28" s="13" t="s">
        <v>39</v>
      </c>
      <c r="B28" s="10" t="s">
        <v>40</v>
      </c>
      <c r="C28" s="10" t="s">
        <v>41</v>
      </c>
      <c r="D28" s="10">
        <v>84.640720000000002</v>
      </c>
      <c r="E28" s="11">
        <v>25.39</v>
      </c>
      <c r="F28" s="1">
        <v>51</v>
      </c>
      <c r="G28" s="1">
        <v>5.1000000000000005</v>
      </c>
      <c r="H28" s="1">
        <v>66.86</v>
      </c>
      <c r="I28" s="1">
        <v>20.058</v>
      </c>
      <c r="J28" s="1">
        <v>90</v>
      </c>
      <c r="K28" s="1">
        <v>27</v>
      </c>
      <c r="L28" s="1">
        <v>77.55</v>
      </c>
      <c r="M28" s="13" t="s">
        <v>17</v>
      </c>
    </row>
    <row r="29" spans="1:13" x14ac:dyDescent="0.25">
      <c r="A29" s="13" t="s">
        <v>42</v>
      </c>
      <c r="B29" s="10" t="s">
        <v>40</v>
      </c>
      <c r="C29" s="10" t="s">
        <v>41</v>
      </c>
      <c r="D29" s="10">
        <v>87.851460000000003</v>
      </c>
      <c r="E29" s="11">
        <v>26.35</v>
      </c>
      <c r="F29" s="1">
        <v>65</v>
      </c>
      <c r="G29" s="1">
        <v>6.5</v>
      </c>
      <c r="H29" s="1">
        <v>78.760000000000005</v>
      </c>
      <c r="I29" s="1">
        <v>23.628</v>
      </c>
      <c r="J29" s="1">
        <v>35</v>
      </c>
      <c r="K29" s="1">
        <v>10.5</v>
      </c>
      <c r="L29" s="1">
        <v>66.98</v>
      </c>
      <c r="M29" s="13" t="s">
        <v>24</v>
      </c>
    </row>
    <row r="30" spans="1:13" x14ac:dyDescent="0.25">
      <c r="A30" s="15"/>
      <c r="B30" s="2"/>
      <c r="C30" s="2"/>
      <c r="D30" s="2"/>
      <c r="E30" s="5"/>
      <c r="F30" s="4"/>
      <c r="G30" s="4"/>
      <c r="H30" s="4"/>
      <c r="I30" s="4"/>
      <c r="J30" s="4"/>
      <c r="K30" s="4"/>
      <c r="L30" s="4"/>
      <c r="M30" s="15"/>
    </row>
    <row r="31" spans="1:13" ht="38.25" x14ac:dyDescent="0.25">
      <c r="A31" s="15" t="s">
        <v>26</v>
      </c>
      <c r="B31" s="2" t="s">
        <v>27</v>
      </c>
      <c r="C31" s="2" t="s">
        <v>28</v>
      </c>
      <c r="D31" s="2" t="s">
        <v>29</v>
      </c>
      <c r="E31" s="5"/>
      <c r="F31" s="4" t="s">
        <v>30</v>
      </c>
      <c r="G31" s="4"/>
      <c r="H31" s="4" t="s">
        <v>31</v>
      </c>
      <c r="I31" s="4"/>
      <c r="J31" s="4" t="s">
        <v>32</v>
      </c>
      <c r="K31" s="4"/>
      <c r="L31" s="4" t="s">
        <v>33</v>
      </c>
      <c r="M31" s="15" t="s">
        <v>9</v>
      </c>
    </row>
    <row r="32" spans="1:13" ht="25.5" x14ac:dyDescent="0.25">
      <c r="A32" s="13"/>
      <c r="B32" s="10"/>
      <c r="C32" s="10"/>
      <c r="D32" s="10" t="s">
        <v>10</v>
      </c>
      <c r="E32" s="11" t="s">
        <v>34</v>
      </c>
      <c r="F32" s="1" t="s">
        <v>10</v>
      </c>
      <c r="G32" s="1" t="s">
        <v>35</v>
      </c>
      <c r="H32" s="1" t="s">
        <v>10</v>
      </c>
      <c r="I32" s="1" t="s">
        <v>36</v>
      </c>
      <c r="J32" s="1" t="s">
        <v>10</v>
      </c>
      <c r="K32" s="1" t="s">
        <v>37</v>
      </c>
      <c r="L32" s="1" t="s">
        <v>38</v>
      </c>
      <c r="M32" s="13"/>
    </row>
    <row r="33" spans="1:13" x14ac:dyDescent="0.25">
      <c r="A33" s="13" t="s">
        <v>44</v>
      </c>
      <c r="B33" s="10" t="s">
        <v>40</v>
      </c>
      <c r="C33" s="10" t="s">
        <v>41</v>
      </c>
      <c r="D33" s="10">
        <v>91.190359999999998</v>
      </c>
      <c r="E33" s="11">
        <v>27.357108</v>
      </c>
      <c r="F33" s="1">
        <v>82.5</v>
      </c>
      <c r="G33" s="1">
        <v>8.25</v>
      </c>
      <c r="H33" s="1">
        <v>91.36</v>
      </c>
      <c r="I33" s="1">
        <v>27.407999999999998</v>
      </c>
      <c r="J33" s="1">
        <v>35</v>
      </c>
      <c r="K33" s="1">
        <v>10.5</v>
      </c>
      <c r="L33" s="1">
        <v>73.515107999999998</v>
      </c>
      <c r="M33" s="13" t="s">
        <v>17</v>
      </c>
    </row>
    <row r="34" spans="1:13" x14ac:dyDescent="0.25">
      <c r="A34" s="13" t="s">
        <v>45</v>
      </c>
      <c r="B34" s="10" t="s">
        <v>40</v>
      </c>
      <c r="C34" s="10" t="s">
        <v>41</v>
      </c>
      <c r="D34" s="10">
        <v>83.794589999999999</v>
      </c>
      <c r="E34" s="11">
        <v>25.138376999999998</v>
      </c>
      <c r="F34" s="1">
        <v>70</v>
      </c>
      <c r="G34" s="1">
        <v>7</v>
      </c>
      <c r="H34" s="1">
        <v>82.03</v>
      </c>
      <c r="I34" s="1">
        <v>24.608999999999998</v>
      </c>
      <c r="J34" s="1">
        <v>40</v>
      </c>
      <c r="K34" s="1">
        <v>12</v>
      </c>
      <c r="L34" s="1">
        <v>68.747377</v>
      </c>
      <c r="M34" s="13" t="s">
        <v>24</v>
      </c>
    </row>
    <row r="38" spans="1:13" x14ac:dyDescent="0.25">
      <c r="A38" s="12" t="s">
        <v>55</v>
      </c>
    </row>
    <row r="40" spans="1:13" ht="38.25" x14ac:dyDescent="0.25">
      <c r="A40" s="15" t="s">
        <v>26</v>
      </c>
      <c r="B40" s="2" t="s">
        <v>27</v>
      </c>
      <c r="C40" s="2" t="s">
        <v>28</v>
      </c>
      <c r="D40" s="2" t="s">
        <v>29</v>
      </c>
      <c r="E40" s="5"/>
      <c r="F40" s="4" t="s">
        <v>46</v>
      </c>
      <c r="G40" s="4"/>
      <c r="H40" s="4" t="s">
        <v>47</v>
      </c>
      <c r="I40" s="4"/>
      <c r="J40" s="4" t="s">
        <v>33</v>
      </c>
      <c r="K40" s="4" t="s">
        <v>9</v>
      </c>
    </row>
    <row r="41" spans="1:13" ht="25.5" x14ac:dyDescent="0.25">
      <c r="A41" s="15"/>
      <c r="B41" s="2"/>
      <c r="C41" s="2"/>
      <c r="D41" s="2" t="s">
        <v>10</v>
      </c>
      <c r="E41" s="5" t="s">
        <v>48</v>
      </c>
      <c r="F41" s="4" t="s">
        <v>10</v>
      </c>
      <c r="G41" s="4" t="s">
        <v>34</v>
      </c>
      <c r="H41" s="4" t="s">
        <v>10</v>
      </c>
      <c r="I41" s="4" t="s">
        <v>49</v>
      </c>
      <c r="J41" s="4" t="s">
        <v>50</v>
      </c>
      <c r="K41" s="4"/>
    </row>
    <row r="42" spans="1:13" ht="25.5" x14ac:dyDescent="0.25">
      <c r="A42" s="13" t="s">
        <v>51</v>
      </c>
      <c r="B42" s="10" t="s">
        <v>52</v>
      </c>
      <c r="C42" s="10" t="s">
        <v>53</v>
      </c>
      <c r="D42" s="10">
        <v>70.542199999999994</v>
      </c>
      <c r="E42" s="11">
        <v>24.689769999999996</v>
      </c>
      <c r="F42" s="1">
        <v>64.3</v>
      </c>
      <c r="G42" s="1">
        <v>19.29</v>
      </c>
      <c r="H42" s="1">
        <v>64</v>
      </c>
      <c r="I42" s="1">
        <v>22.4</v>
      </c>
      <c r="J42" s="1">
        <v>66.379769999999994</v>
      </c>
      <c r="K42" s="1" t="s">
        <v>17</v>
      </c>
    </row>
    <row r="43" spans="1:13" x14ac:dyDescent="0.25">
      <c r="A43" s="13" t="s">
        <v>54</v>
      </c>
      <c r="B43" s="10" t="s">
        <v>52</v>
      </c>
      <c r="C43" s="10" t="s">
        <v>53</v>
      </c>
      <c r="D43" s="10">
        <v>73.134500000000003</v>
      </c>
      <c r="E43" s="11">
        <v>25.597075</v>
      </c>
      <c r="F43" s="1">
        <v>67.099999999999994</v>
      </c>
      <c r="G43" s="1">
        <v>20.13</v>
      </c>
      <c r="H43" s="1">
        <v>56</v>
      </c>
      <c r="I43" s="1">
        <v>19.599999999999998</v>
      </c>
      <c r="J43" s="1">
        <v>65.327074999999994</v>
      </c>
      <c r="K43" s="1" t="s">
        <v>24</v>
      </c>
    </row>
    <row r="47" spans="1:13" x14ac:dyDescent="0.25">
      <c r="A47" s="12" t="s">
        <v>61</v>
      </c>
    </row>
    <row r="49" spans="1:12" ht="51.75" customHeight="1" x14ac:dyDescent="0.25">
      <c r="A49" s="15" t="s">
        <v>0</v>
      </c>
      <c r="B49" s="2" t="s">
        <v>1</v>
      </c>
      <c r="C49" s="2" t="s">
        <v>3</v>
      </c>
      <c r="D49" s="5" t="s">
        <v>4</v>
      </c>
      <c r="E49" s="4" t="s">
        <v>5</v>
      </c>
      <c r="F49" s="4"/>
      <c r="G49" s="4" t="s">
        <v>6</v>
      </c>
      <c r="H49" s="4"/>
      <c r="I49" s="4" t="s">
        <v>7</v>
      </c>
      <c r="J49" s="4"/>
      <c r="K49" s="15" t="s">
        <v>8</v>
      </c>
      <c r="L49" s="2" t="s">
        <v>9</v>
      </c>
    </row>
    <row r="50" spans="1:12" ht="26.25" customHeight="1" x14ac:dyDescent="0.25">
      <c r="A50" s="15"/>
      <c r="B50" s="2"/>
      <c r="C50" s="2"/>
      <c r="D50" s="5"/>
      <c r="E50" s="4" t="s">
        <v>10</v>
      </c>
      <c r="F50" s="4" t="s">
        <v>11</v>
      </c>
      <c r="G50" s="4" t="s">
        <v>12</v>
      </c>
      <c r="H50" s="4" t="s">
        <v>13</v>
      </c>
      <c r="I50" s="4" t="s">
        <v>10</v>
      </c>
      <c r="J50" s="4" t="s">
        <v>14</v>
      </c>
      <c r="K50" s="15"/>
      <c r="L50" s="2"/>
    </row>
    <row r="51" spans="1:12" ht="19.5" customHeight="1" x14ac:dyDescent="0.25">
      <c r="A51" s="13" t="s">
        <v>56</v>
      </c>
      <c r="B51" s="10" t="s">
        <v>21</v>
      </c>
      <c r="C51" s="10">
        <v>1</v>
      </c>
      <c r="D51" s="11" t="s">
        <v>57</v>
      </c>
      <c r="E51" s="1">
        <v>70.34</v>
      </c>
      <c r="F51" s="1">
        <v>24.619</v>
      </c>
      <c r="G51" s="1">
        <v>64.08</v>
      </c>
      <c r="H51" s="1" t="s">
        <v>58</v>
      </c>
      <c r="I51" s="1" t="s">
        <v>59</v>
      </c>
      <c r="J51" s="1" t="s">
        <v>60</v>
      </c>
      <c r="K51" s="13">
        <v>72.893000000000001</v>
      </c>
      <c r="L51" s="10" t="s">
        <v>17</v>
      </c>
    </row>
    <row r="54" spans="1:12" s="14" customFormat="1" x14ac:dyDescent="0.25"/>
    <row r="55" spans="1:12" x14ac:dyDescent="0.25">
      <c r="A55" s="12" t="s">
        <v>65</v>
      </c>
    </row>
    <row r="57" spans="1:12" ht="38.25" x14ac:dyDescent="0.25">
      <c r="A57" s="15" t="s">
        <v>26</v>
      </c>
      <c r="B57" s="2" t="s">
        <v>27</v>
      </c>
      <c r="C57" s="2" t="s">
        <v>28</v>
      </c>
      <c r="D57" s="5" t="s">
        <v>29</v>
      </c>
      <c r="E57" s="4"/>
      <c r="F57" s="4" t="s">
        <v>46</v>
      </c>
      <c r="G57" s="4"/>
      <c r="H57" s="4" t="s">
        <v>47</v>
      </c>
      <c r="I57" s="4"/>
      <c r="J57" s="4" t="s">
        <v>33</v>
      </c>
      <c r="K57" s="15" t="s">
        <v>9</v>
      </c>
      <c r="L57" s="14"/>
    </row>
    <row r="58" spans="1:12" ht="25.5" x14ac:dyDescent="0.25">
      <c r="A58" s="15"/>
      <c r="B58" s="2"/>
      <c r="C58" s="2"/>
      <c r="D58" s="5" t="s">
        <v>10</v>
      </c>
      <c r="E58" s="4" t="s">
        <v>48</v>
      </c>
      <c r="F58" s="4" t="s">
        <v>10</v>
      </c>
      <c r="G58" s="4" t="s">
        <v>34</v>
      </c>
      <c r="H58" s="4" t="s">
        <v>10</v>
      </c>
      <c r="I58" s="4" t="s">
        <v>49</v>
      </c>
      <c r="J58" s="4" t="s">
        <v>50</v>
      </c>
      <c r="K58" s="15"/>
      <c r="L58" s="14"/>
    </row>
    <row r="59" spans="1:12" ht="63.75" customHeight="1" x14ac:dyDescent="0.25">
      <c r="A59" s="13" t="s">
        <v>62</v>
      </c>
      <c r="B59" s="10" t="s">
        <v>63</v>
      </c>
      <c r="C59" s="10" t="s">
        <v>15</v>
      </c>
      <c r="D59" s="10">
        <v>80.290000000000006</v>
      </c>
      <c r="E59" s="1">
        <f>D59*35/100</f>
        <v>28.101500000000001</v>
      </c>
      <c r="F59" s="1">
        <v>70.09</v>
      </c>
      <c r="G59" s="1">
        <f>F59*30/100</f>
        <v>21.027000000000001</v>
      </c>
      <c r="H59" s="1">
        <v>89.25</v>
      </c>
      <c r="I59" s="1">
        <f>H59*35/100</f>
        <v>31.237500000000001</v>
      </c>
      <c r="J59" s="1">
        <v>80.349999999999994</v>
      </c>
      <c r="K59" s="13" t="s">
        <v>17</v>
      </c>
      <c r="L59" s="14"/>
    </row>
    <row r="60" spans="1:12" ht="51" x14ac:dyDescent="0.25">
      <c r="A60" s="13" t="s">
        <v>64</v>
      </c>
      <c r="B60" s="10" t="s">
        <v>63</v>
      </c>
      <c r="C60" s="10" t="s">
        <v>15</v>
      </c>
      <c r="D60" s="10">
        <v>71.12</v>
      </c>
      <c r="E60" s="1">
        <f t="shared" ref="E60" si="0">D60*35/100</f>
        <v>24.892000000000003</v>
      </c>
      <c r="F60" s="1">
        <v>68.959999999999994</v>
      </c>
      <c r="G60" s="1">
        <f t="shared" ref="G60" si="1">F60*30/100</f>
        <v>20.687999999999999</v>
      </c>
      <c r="H60" s="1">
        <v>63.75</v>
      </c>
      <c r="I60" s="1">
        <f>H60*35/100</f>
        <v>22.3125</v>
      </c>
      <c r="J60" s="1">
        <f>E60+G60+I60</f>
        <v>67.892499999999998</v>
      </c>
      <c r="K60" s="13" t="s">
        <v>24</v>
      </c>
    </row>
    <row r="65" spans="1:13" x14ac:dyDescent="0.25">
      <c r="A65" s="12" t="s">
        <v>71</v>
      </c>
    </row>
    <row r="67" spans="1:13" ht="25.5" x14ac:dyDescent="0.25">
      <c r="A67" s="15" t="s">
        <v>26</v>
      </c>
      <c r="B67" s="2" t="s">
        <v>27</v>
      </c>
      <c r="C67" s="2" t="s">
        <v>28</v>
      </c>
      <c r="D67" s="5" t="s">
        <v>29</v>
      </c>
      <c r="E67" s="4"/>
      <c r="F67" s="4" t="s">
        <v>30</v>
      </c>
      <c r="G67" s="4"/>
      <c r="H67" s="4" t="s">
        <v>31</v>
      </c>
      <c r="I67" s="4"/>
      <c r="J67" s="4" t="s">
        <v>32</v>
      </c>
      <c r="K67" s="15"/>
      <c r="L67" s="15" t="s">
        <v>33</v>
      </c>
      <c r="M67" s="2" t="s">
        <v>9</v>
      </c>
    </row>
    <row r="68" spans="1:13" ht="25.5" x14ac:dyDescent="0.25">
      <c r="A68" s="13"/>
      <c r="B68" s="10"/>
      <c r="C68" s="10"/>
      <c r="D68" s="11" t="s">
        <v>10</v>
      </c>
      <c r="E68" s="1" t="s">
        <v>34</v>
      </c>
      <c r="F68" s="1" t="s">
        <v>10</v>
      </c>
      <c r="G68" s="1" t="s">
        <v>35</v>
      </c>
      <c r="H68" s="1" t="s">
        <v>10</v>
      </c>
      <c r="I68" s="1" t="s">
        <v>36</v>
      </c>
      <c r="J68" s="1" t="s">
        <v>10</v>
      </c>
      <c r="K68" s="13" t="s">
        <v>37</v>
      </c>
      <c r="L68" s="13" t="s">
        <v>38</v>
      </c>
      <c r="M68" s="10"/>
    </row>
    <row r="69" spans="1:13" x14ac:dyDescent="0.25">
      <c r="A69" s="13" t="s">
        <v>66</v>
      </c>
      <c r="B69" s="10" t="s">
        <v>67</v>
      </c>
      <c r="C69" s="10" t="s">
        <v>68</v>
      </c>
      <c r="D69" s="10">
        <v>70</v>
      </c>
      <c r="E69" s="1">
        <f>D69*30%</f>
        <v>21</v>
      </c>
      <c r="F69" s="1">
        <v>65</v>
      </c>
      <c r="G69" s="1">
        <f>F69*10%</f>
        <v>6.5</v>
      </c>
      <c r="H69" s="1">
        <v>71.150000000000006</v>
      </c>
      <c r="I69" s="1">
        <f>H69*30%</f>
        <v>21.345000000000002</v>
      </c>
      <c r="J69" s="1">
        <v>100</v>
      </c>
      <c r="K69" s="3">
        <f>J69*30%</f>
        <v>30</v>
      </c>
      <c r="L69" s="3">
        <f>SUM(E69,G69,I69,K69)</f>
        <v>78.844999999999999</v>
      </c>
      <c r="M69" s="10" t="s">
        <v>17</v>
      </c>
    </row>
    <row r="70" spans="1:13" s="14" customFormat="1" x14ac:dyDescent="0.25">
      <c r="A70" s="13"/>
      <c r="B70" s="10"/>
      <c r="C70" s="10"/>
      <c r="D70" s="10"/>
      <c r="E70" s="1"/>
      <c r="F70" s="1"/>
      <c r="G70" s="1"/>
      <c r="H70" s="1"/>
      <c r="I70" s="1"/>
      <c r="J70" s="1"/>
      <c r="K70" s="3"/>
      <c r="L70" s="3"/>
      <c r="M70" s="10"/>
    </row>
    <row r="71" spans="1:13" x14ac:dyDescent="0.25">
      <c r="A71" s="13" t="s">
        <v>69</v>
      </c>
      <c r="B71" s="10" t="s">
        <v>70</v>
      </c>
      <c r="C71" s="10" t="s">
        <v>68</v>
      </c>
      <c r="D71" s="10">
        <v>70</v>
      </c>
      <c r="E71" s="1">
        <f t="shared" ref="E71" si="2">D71*30%</f>
        <v>21</v>
      </c>
      <c r="F71" s="1">
        <v>72.5</v>
      </c>
      <c r="G71" s="1">
        <f t="shared" ref="G71" si="3">F71*10%</f>
        <v>7.25</v>
      </c>
      <c r="H71" s="1">
        <v>70.25</v>
      </c>
      <c r="I71" s="1">
        <f t="shared" ref="I71" si="4">H71*30%</f>
        <v>21.074999999999999</v>
      </c>
      <c r="J71" s="1">
        <v>65</v>
      </c>
      <c r="K71" s="3">
        <f t="shared" ref="K71" si="5">J71*30%</f>
        <v>19.5</v>
      </c>
      <c r="L71" s="3">
        <f t="shared" ref="L71" si="6">SUM(E71,G71,I71,K71)</f>
        <v>68.825000000000003</v>
      </c>
      <c r="M71" s="10" t="s">
        <v>17</v>
      </c>
    </row>
    <row r="75" spans="1:13" x14ac:dyDescent="0.25">
      <c r="A75" s="12" t="s">
        <v>87</v>
      </c>
    </row>
    <row r="77" spans="1:13" ht="25.5" x14ac:dyDescent="0.25">
      <c r="A77" s="15" t="s">
        <v>26</v>
      </c>
      <c r="B77" s="2" t="s">
        <v>27</v>
      </c>
      <c r="C77" s="2" t="s">
        <v>28</v>
      </c>
      <c r="D77" s="5" t="s">
        <v>29</v>
      </c>
      <c r="E77" s="4"/>
      <c r="F77" s="4" t="s">
        <v>30</v>
      </c>
      <c r="G77" s="4"/>
      <c r="H77" s="4" t="s">
        <v>31</v>
      </c>
      <c r="I77" s="4"/>
      <c r="J77" s="4" t="s">
        <v>32</v>
      </c>
      <c r="K77" s="15"/>
      <c r="L77" s="15" t="s">
        <v>33</v>
      </c>
      <c r="M77" s="2" t="s">
        <v>9</v>
      </c>
    </row>
    <row r="78" spans="1:13" ht="25.5" x14ac:dyDescent="0.25">
      <c r="A78" s="13"/>
      <c r="B78" s="10"/>
      <c r="C78" s="10"/>
      <c r="D78" s="11" t="s">
        <v>10</v>
      </c>
      <c r="E78" s="1" t="s">
        <v>34</v>
      </c>
      <c r="F78" s="1" t="s">
        <v>10</v>
      </c>
      <c r="G78" s="1" t="s">
        <v>35</v>
      </c>
      <c r="H78" s="1" t="s">
        <v>10</v>
      </c>
      <c r="I78" s="1" t="s">
        <v>36</v>
      </c>
      <c r="J78" s="1" t="s">
        <v>10</v>
      </c>
      <c r="K78" s="13" t="s">
        <v>37</v>
      </c>
      <c r="L78" s="13" t="s">
        <v>38</v>
      </c>
      <c r="M78" s="10"/>
    </row>
    <row r="79" spans="1:13" x14ac:dyDescent="0.25">
      <c r="A79" s="13" t="s">
        <v>72</v>
      </c>
      <c r="B79" s="10" t="s">
        <v>73</v>
      </c>
      <c r="C79" s="10" t="s">
        <v>86</v>
      </c>
      <c r="D79" s="10">
        <v>78.850189999999998</v>
      </c>
      <c r="E79" s="1">
        <f t="shared" ref="E79:E90" si="7">D79*0.3</f>
        <v>23.655056999999999</v>
      </c>
      <c r="F79" s="1">
        <v>60</v>
      </c>
      <c r="G79" s="1">
        <f t="shared" ref="G79:G90" si="8">F79*0.1</f>
        <v>6</v>
      </c>
      <c r="H79" s="1">
        <v>73.819999999999993</v>
      </c>
      <c r="I79" s="1">
        <f t="shared" ref="I79:I90" si="9">H79*0.3</f>
        <v>22.145999999999997</v>
      </c>
      <c r="J79" s="1">
        <v>63</v>
      </c>
      <c r="K79" s="3">
        <f t="shared" ref="K79:K90" si="10">J79*0.3</f>
        <v>18.899999999999999</v>
      </c>
      <c r="L79" s="3">
        <f t="shared" ref="L79:L90" si="11">E79+G79+I79+K79</f>
        <v>70.701056999999992</v>
      </c>
      <c r="M79" s="10" t="s">
        <v>17</v>
      </c>
    </row>
    <row r="80" spans="1:13" s="14" customFormat="1" x14ac:dyDescent="0.25">
      <c r="A80" s="13"/>
      <c r="B80" s="10"/>
      <c r="C80" s="10"/>
      <c r="D80" s="10"/>
      <c r="E80" s="1"/>
      <c r="F80" s="1"/>
      <c r="G80" s="1"/>
      <c r="H80" s="1"/>
      <c r="I80" s="1"/>
      <c r="J80" s="1"/>
      <c r="K80" s="3"/>
      <c r="L80" s="3"/>
      <c r="M80" s="10"/>
    </row>
    <row r="81" spans="1:13" x14ac:dyDescent="0.25">
      <c r="A81" s="13" t="s">
        <v>75</v>
      </c>
      <c r="B81" s="10" t="s">
        <v>76</v>
      </c>
      <c r="C81" s="10" t="s">
        <v>86</v>
      </c>
      <c r="D81" s="10">
        <v>72.852869999999996</v>
      </c>
      <c r="E81" s="1">
        <f t="shared" si="7"/>
        <v>21.855860999999997</v>
      </c>
      <c r="F81" s="1">
        <v>77.5</v>
      </c>
      <c r="G81" s="1">
        <f t="shared" si="8"/>
        <v>7.75</v>
      </c>
      <c r="H81" s="1">
        <v>89.03</v>
      </c>
      <c r="I81" s="1">
        <f t="shared" si="9"/>
        <v>26.709</v>
      </c>
      <c r="J81" s="1">
        <v>31</v>
      </c>
      <c r="K81" s="3">
        <f t="shared" si="10"/>
        <v>9.2999999999999989</v>
      </c>
      <c r="L81" s="3">
        <f t="shared" si="11"/>
        <v>65.614860999999991</v>
      </c>
      <c r="M81" s="10" t="s">
        <v>17</v>
      </c>
    </row>
    <row r="82" spans="1:13" s="14" customFormat="1" x14ac:dyDescent="0.25">
      <c r="A82" s="13"/>
      <c r="B82" s="10"/>
      <c r="C82" s="10"/>
      <c r="D82" s="10"/>
      <c r="E82" s="1"/>
      <c r="F82" s="1"/>
      <c r="G82" s="1"/>
      <c r="H82" s="1"/>
      <c r="I82" s="1"/>
      <c r="J82" s="1"/>
      <c r="K82" s="3"/>
      <c r="L82" s="3"/>
      <c r="M82" s="10"/>
    </row>
    <row r="83" spans="1:13" x14ac:dyDescent="0.25">
      <c r="A83" s="13" t="s">
        <v>77</v>
      </c>
      <c r="B83" s="10" t="s">
        <v>78</v>
      </c>
      <c r="C83" s="10" t="s">
        <v>86</v>
      </c>
      <c r="D83" s="10">
        <v>86.207239999999999</v>
      </c>
      <c r="E83" s="1">
        <f t="shared" si="7"/>
        <v>25.862171999999997</v>
      </c>
      <c r="F83" s="1">
        <v>80</v>
      </c>
      <c r="G83" s="1">
        <f t="shared" si="8"/>
        <v>8</v>
      </c>
      <c r="H83" s="1">
        <v>72.7</v>
      </c>
      <c r="I83" s="1">
        <f t="shared" si="9"/>
        <v>21.81</v>
      </c>
      <c r="J83" s="1">
        <v>60</v>
      </c>
      <c r="K83" s="3">
        <f t="shared" si="10"/>
        <v>18</v>
      </c>
      <c r="L83" s="3">
        <f t="shared" si="11"/>
        <v>73.672172000000003</v>
      </c>
      <c r="M83" s="10" t="s">
        <v>17</v>
      </c>
    </row>
    <row r="84" spans="1:13" x14ac:dyDescent="0.25">
      <c r="A84" s="13" t="s">
        <v>79</v>
      </c>
      <c r="B84" s="10" t="s">
        <v>78</v>
      </c>
      <c r="C84" s="10" t="s">
        <v>86</v>
      </c>
      <c r="D84" s="10">
        <v>93.325500000000005</v>
      </c>
      <c r="E84" s="1">
        <f t="shared" si="7"/>
        <v>27.99765</v>
      </c>
      <c r="F84" s="1">
        <v>53.75</v>
      </c>
      <c r="G84" s="1">
        <f t="shared" si="8"/>
        <v>5.375</v>
      </c>
      <c r="H84" s="1">
        <v>74.33</v>
      </c>
      <c r="I84" s="1">
        <f t="shared" si="9"/>
        <v>22.298999999999999</v>
      </c>
      <c r="J84" s="1">
        <v>50</v>
      </c>
      <c r="K84" s="3">
        <f t="shared" si="10"/>
        <v>15</v>
      </c>
      <c r="L84" s="3">
        <f t="shared" si="11"/>
        <v>70.67165</v>
      </c>
      <c r="M84" s="10" t="s">
        <v>24</v>
      </c>
    </row>
    <row r="85" spans="1:13" s="14" customFormat="1" x14ac:dyDescent="0.25">
      <c r="A85" s="13"/>
      <c r="B85" s="10"/>
      <c r="C85" s="10"/>
      <c r="D85" s="10"/>
      <c r="E85" s="1"/>
      <c r="F85" s="1"/>
      <c r="G85" s="1"/>
      <c r="H85" s="1"/>
      <c r="I85" s="1"/>
      <c r="J85" s="1"/>
      <c r="K85" s="3"/>
      <c r="L85" s="3"/>
      <c r="M85" s="10"/>
    </row>
    <row r="86" spans="1:13" ht="25.5" x14ac:dyDescent="0.25">
      <c r="A86" s="13" t="s">
        <v>80</v>
      </c>
      <c r="B86" s="10" t="s">
        <v>81</v>
      </c>
      <c r="C86" s="10" t="s">
        <v>86</v>
      </c>
      <c r="D86" s="10">
        <v>77.451430000000002</v>
      </c>
      <c r="E86" s="1">
        <f t="shared" si="7"/>
        <v>23.235429</v>
      </c>
      <c r="F86" s="1">
        <v>58.75</v>
      </c>
      <c r="G86" s="1">
        <f t="shared" si="8"/>
        <v>5.875</v>
      </c>
      <c r="H86" s="1">
        <v>75.03</v>
      </c>
      <c r="I86" s="1">
        <f t="shared" si="9"/>
        <v>22.509</v>
      </c>
      <c r="J86" s="1">
        <v>83</v>
      </c>
      <c r="K86" s="3">
        <f t="shared" si="10"/>
        <v>24.9</v>
      </c>
      <c r="L86" s="3">
        <f t="shared" si="11"/>
        <v>76.519429000000002</v>
      </c>
      <c r="M86" s="10" t="s">
        <v>17</v>
      </c>
    </row>
    <row r="87" spans="1:13" ht="25.5" x14ac:dyDescent="0.25">
      <c r="A87" s="13" t="s">
        <v>82</v>
      </c>
      <c r="B87" s="10" t="s">
        <v>81</v>
      </c>
      <c r="C87" s="10" t="s">
        <v>86</v>
      </c>
      <c r="D87" s="10">
        <v>80.525660000000002</v>
      </c>
      <c r="E87" s="1">
        <f t="shared" si="7"/>
        <v>24.157698</v>
      </c>
      <c r="F87" s="1">
        <v>56.25</v>
      </c>
      <c r="G87" s="1">
        <f t="shared" si="8"/>
        <v>5.625</v>
      </c>
      <c r="H87" s="1">
        <v>81.099999999999994</v>
      </c>
      <c r="I87" s="1">
        <f t="shared" si="9"/>
        <v>24.33</v>
      </c>
      <c r="J87" s="1">
        <v>37</v>
      </c>
      <c r="K87" s="3">
        <f t="shared" si="10"/>
        <v>11.1</v>
      </c>
      <c r="L87" s="3">
        <f t="shared" si="11"/>
        <v>65.212697999999989</v>
      </c>
      <c r="M87" s="10" t="s">
        <v>24</v>
      </c>
    </row>
    <row r="88" spans="1:13" s="14" customFormat="1" x14ac:dyDescent="0.25">
      <c r="A88" s="13"/>
      <c r="B88" s="10"/>
      <c r="C88" s="10"/>
      <c r="D88" s="10"/>
      <c r="E88" s="1"/>
      <c r="F88" s="1"/>
      <c r="G88" s="1"/>
      <c r="H88" s="1"/>
      <c r="I88" s="1"/>
      <c r="J88" s="1"/>
      <c r="K88" s="3"/>
      <c r="L88" s="3"/>
      <c r="M88" s="10"/>
    </row>
    <row r="89" spans="1:13" x14ac:dyDescent="0.25">
      <c r="A89" s="13" t="s">
        <v>83</v>
      </c>
      <c r="B89" s="10" t="s">
        <v>84</v>
      </c>
      <c r="C89" s="10" t="s">
        <v>86</v>
      </c>
      <c r="D89" s="10">
        <v>79.144710000000003</v>
      </c>
      <c r="E89" s="1">
        <f t="shared" si="7"/>
        <v>23.743413</v>
      </c>
      <c r="F89" s="1">
        <v>66.25</v>
      </c>
      <c r="G89" s="1">
        <f t="shared" si="8"/>
        <v>6.625</v>
      </c>
      <c r="H89" s="1">
        <v>75.260000000000005</v>
      </c>
      <c r="I89" s="1">
        <f t="shared" si="9"/>
        <v>22.577999999999999</v>
      </c>
      <c r="J89" s="1">
        <v>61.666699999999999</v>
      </c>
      <c r="K89" s="3">
        <f t="shared" si="10"/>
        <v>18.50001</v>
      </c>
      <c r="L89" s="3">
        <f t="shared" si="11"/>
        <v>71.446422999999996</v>
      </c>
      <c r="M89" s="10" t="s">
        <v>17</v>
      </c>
    </row>
    <row r="90" spans="1:13" ht="24.75" customHeight="1" x14ac:dyDescent="0.25">
      <c r="A90" s="13" t="s">
        <v>85</v>
      </c>
      <c r="B90" s="10" t="s">
        <v>84</v>
      </c>
      <c r="C90" s="10" t="s">
        <v>86</v>
      </c>
      <c r="D90" s="10">
        <v>70.366720000000001</v>
      </c>
      <c r="E90" s="1">
        <f t="shared" si="7"/>
        <v>21.110015999999998</v>
      </c>
      <c r="F90" s="1">
        <v>65</v>
      </c>
      <c r="G90" s="1">
        <f t="shared" si="8"/>
        <v>6.5</v>
      </c>
      <c r="H90" s="1">
        <v>70.78</v>
      </c>
      <c r="I90" s="1">
        <f t="shared" si="9"/>
        <v>21.233999999999998</v>
      </c>
      <c r="J90" s="1">
        <v>74.666700000000006</v>
      </c>
      <c r="K90" s="3">
        <f t="shared" si="10"/>
        <v>22.400010000000002</v>
      </c>
      <c r="L90" s="3">
        <f t="shared" si="11"/>
        <v>71.244025999999991</v>
      </c>
      <c r="M90" s="10" t="s">
        <v>24</v>
      </c>
    </row>
    <row r="94" spans="1:13" s="14" customFormat="1" x14ac:dyDescent="0.25"/>
    <row r="95" spans="1:13" x14ac:dyDescent="0.25">
      <c r="A95" s="12" t="s">
        <v>100</v>
      </c>
    </row>
    <row r="97" spans="1:13" ht="25.5" x14ac:dyDescent="0.25">
      <c r="A97" s="15" t="s">
        <v>26</v>
      </c>
      <c r="B97" s="2" t="s">
        <v>27</v>
      </c>
      <c r="C97" s="2" t="s">
        <v>28</v>
      </c>
      <c r="D97" s="2" t="s">
        <v>29</v>
      </c>
      <c r="E97" s="4"/>
      <c r="F97" s="4" t="s">
        <v>30</v>
      </c>
      <c r="G97" s="4"/>
      <c r="H97" s="4" t="s">
        <v>31</v>
      </c>
      <c r="I97" s="4"/>
      <c r="J97" s="4" t="s">
        <v>32</v>
      </c>
      <c r="K97" s="15"/>
      <c r="L97" s="15" t="s">
        <v>33</v>
      </c>
      <c r="M97" s="2" t="s">
        <v>9</v>
      </c>
    </row>
    <row r="98" spans="1:13" ht="25.5" x14ac:dyDescent="0.25">
      <c r="A98" s="13"/>
      <c r="B98" s="10"/>
      <c r="C98" s="10"/>
      <c r="D98" s="11" t="s">
        <v>10</v>
      </c>
      <c r="E98" s="1" t="s">
        <v>34</v>
      </c>
      <c r="F98" s="1" t="s">
        <v>10</v>
      </c>
      <c r="G98" s="1" t="s">
        <v>35</v>
      </c>
      <c r="H98" s="1" t="s">
        <v>10</v>
      </c>
      <c r="I98" s="1" t="s">
        <v>36</v>
      </c>
      <c r="J98" s="1" t="s">
        <v>10</v>
      </c>
      <c r="K98" s="13" t="s">
        <v>37</v>
      </c>
      <c r="L98" s="13" t="s">
        <v>38</v>
      </c>
      <c r="M98" s="10"/>
    </row>
    <row r="99" spans="1:13" x14ac:dyDescent="0.25">
      <c r="A99" s="13" t="s">
        <v>88</v>
      </c>
      <c r="B99" s="10" t="s">
        <v>89</v>
      </c>
      <c r="C99" s="10" t="s">
        <v>86</v>
      </c>
      <c r="D99" s="10">
        <v>72.457509999999999</v>
      </c>
      <c r="E99" s="1">
        <f>D99*0.3</f>
        <v>21.737252999999999</v>
      </c>
      <c r="F99" s="1">
        <v>85.5</v>
      </c>
      <c r="G99" s="1">
        <f>F99*0.1</f>
        <v>8.5500000000000007</v>
      </c>
      <c r="H99" s="1">
        <v>78.3</v>
      </c>
      <c r="I99" s="1">
        <f>H99*0.3</f>
        <v>23.49</v>
      </c>
      <c r="J99" s="1">
        <v>85</v>
      </c>
      <c r="K99" s="3">
        <f>J99*0.3</f>
        <v>25.5</v>
      </c>
      <c r="L99" s="13">
        <f>E99+G99+I99+K99</f>
        <v>79.277253000000002</v>
      </c>
      <c r="M99" s="10" t="s">
        <v>17</v>
      </c>
    </row>
    <row r="100" spans="1:13" s="14" customFormat="1" x14ac:dyDescent="0.25">
      <c r="A100" s="13"/>
      <c r="B100" s="10"/>
      <c r="C100" s="10"/>
      <c r="D100" s="10"/>
      <c r="E100" s="1"/>
      <c r="F100" s="1"/>
      <c r="G100" s="1"/>
      <c r="H100" s="1"/>
      <c r="I100" s="1"/>
      <c r="J100" s="1"/>
      <c r="K100" s="3"/>
      <c r="L100" s="13"/>
      <c r="M100" s="10"/>
    </row>
    <row r="101" spans="1:13" x14ac:dyDescent="0.25">
      <c r="A101" s="13" t="s">
        <v>90</v>
      </c>
      <c r="B101" s="10" t="s">
        <v>91</v>
      </c>
      <c r="C101" s="10" t="s">
        <v>86</v>
      </c>
      <c r="D101" s="10">
        <v>72.402100000000004</v>
      </c>
      <c r="E101" s="1">
        <f t="shared" ref="E101:E109" si="12">D101*0.3</f>
        <v>21.72063</v>
      </c>
      <c r="F101" s="1">
        <v>55</v>
      </c>
      <c r="G101" s="1">
        <f t="shared" ref="G101:G109" si="13">F101*0.1</f>
        <v>5.5</v>
      </c>
      <c r="H101" s="1">
        <v>77.27</v>
      </c>
      <c r="I101" s="1">
        <f t="shared" ref="I101:I109" si="14">H101*0.3</f>
        <v>23.180999999999997</v>
      </c>
      <c r="J101" s="1">
        <v>90</v>
      </c>
      <c r="K101" s="3">
        <f t="shared" ref="K101:K109" si="15">J101*0.3</f>
        <v>27</v>
      </c>
      <c r="L101" s="13">
        <f t="shared" ref="L101:L109" si="16">E101+G101+I101+K101</f>
        <v>77.401629999999997</v>
      </c>
      <c r="M101" s="10" t="s">
        <v>17</v>
      </c>
    </row>
    <row r="102" spans="1:13" s="14" customFormat="1" x14ac:dyDescent="0.25">
      <c r="A102" s="13"/>
      <c r="B102" s="10"/>
      <c r="C102" s="10"/>
      <c r="D102" s="10"/>
      <c r="E102" s="1"/>
      <c r="F102" s="1"/>
      <c r="G102" s="1"/>
      <c r="H102" s="1"/>
      <c r="I102" s="1"/>
      <c r="J102" s="1"/>
      <c r="K102" s="3"/>
      <c r="L102" s="13"/>
      <c r="M102" s="10"/>
    </row>
    <row r="103" spans="1:13" x14ac:dyDescent="0.25">
      <c r="A103" s="13" t="s">
        <v>92</v>
      </c>
      <c r="B103" s="10" t="s">
        <v>93</v>
      </c>
      <c r="C103" s="10" t="s">
        <v>86</v>
      </c>
      <c r="D103" s="10">
        <v>80.894310000000004</v>
      </c>
      <c r="E103" s="1">
        <f t="shared" si="12"/>
        <v>24.268293</v>
      </c>
      <c r="F103" s="1">
        <v>57.5</v>
      </c>
      <c r="G103" s="1">
        <f t="shared" si="13"/>
        <v>5.75</v>
      </c>
      <c r="H103" s="1">
        <v>83.2</v>
      </c>
      <c r="I103" s="1">
        <f t="shared" si="14"/>
        <v>24.96</v>
      </c>
      <c r="J103" s="1">
        <v>90</v>
      </c>
      <c r="K103" s="3">
        <f t="shared" si="15"/>
        <v>27</v>
      </c>
      <c r="L103" s="13">
        <f t="shared" si="16"/>
        <v>81.978293000000008</v>
      </c>
      <c r="M103" s="10" t="s">
        <v>17</v>
      </c>
    </row>
    <row r="104" spans="1:13" x14ac:dyDescent="0.25">
      <c r="A104" s="13" t="s">
        <v>94</v>
      </c>
      <c r="B104" s="10" t="s">
        <v>93</v>
      </c>
      <c r="C104" s="10" t="s">
        <v>86</v>
      </c>
      <c r="D104" s="10">
        <v>75.826260000000005</v>
      </c>
      <c r="E104" s="1">
        <f t="shared" si="12"/>
        <v>22.747878</v>
      </c>
      <c r="F104" s="1">
        <v>77</v>
      </c>
      <c r="G104" s="1">
        <f t="shared" si="13"/>
        <v>7.7</v>
      </c>
      <c r="H104" s="1">
        <v>77.599999999999994</v>
      </c>
      <c r="I104" s="1">
        <f t="shared" si="14"/>
        <v>23.279999999999998</v>
      </c>
      <c r="J104" s="1">
        <v>60</v>
      </c>
      <c r="K104" s="3">
        <f t="shared" si="15"/>
        <v>18</v>
      </c>
      <c r="L104" s="13">
        <f t="shared" si="16"/>
        <v>71.727878000000004</v>
      </c>
      <c r="M104" s="10" t="s">
        <v>24</v>
      </c>
    </row>
    <row r="105" spans="1:13" s="14" customFormat="1" x14ac:dyDescent="0.25">
      <c r="A105" s="13"/>
      <c r="B105" s="10"/>
      <c r="C105" s="10"/>
      <c r="D105" s="10"/>
      <c r="E105" s="1"/>
      <c r="F105" s="1"/>
      <c r="G105" s="1"/>
      <c r="H105" s="1"/>
      <c r="I105" s="1"/>
      <c r="J105" s="1"/>
      <c r="K105" s="3"/>
      <c r="L105" s="13"/>
      <c r="M105" s="10"/>
    </row>
    <row r="106" spans="1:13" x14ac:dyDescent="0.25">
      <c r="A106" s="13" t="s">
        <v>95</v>
      </c>
      <c r="B106" s="10" t="s">
        <v>96</v>
      </c>
      <c r="C106" s="10" t="s">
        <v>86</v>
      </c>
      <c r="D106" s="10">
        <v>77.249939999999995</v>
      </c>
      <c r="E106" s="1">
        <f t="shared" si="12"/>
        <v>23.174981999999996</v>
      </c>
      <c r="F106" s="1">
        <v>66.25</v>
      </c>
      <c r="G106" s="1">
        <f t="shared" si="13"/>
        <v>6.625</v>
      </c>
      <c r="H106" s="1">
        <v>68.260000000000005</v>
      </c>
      <c r="I106" s="1">
        <f t="shared" si="14"/>
        <v>20.478000000000002</v>
      </c>
      <c r="J106" s="1">
        <v>90</v>
      </c>
      <c r="K106" s="3">
        <f t="shared" si="15"/>
        <v>27</v>
      </c>
      <c r="L106" s="13">
        <f t="shared" si="16"/>
        <v>77.277981999999994</v>
      </c>
      <c r="M106" s="10" t="s">
        <v>17</v>
      </c>
    </row>
    <row r="107" spans="1:13" s="14" customFormat="1" x14ac:dyDescent="0.25">
      <c r="A107" s="13"/>
      <c r="B107" s="10"/>
      <c r="C107" s="10"/>
      <c r="D107" s="10"/>
      <c r="E107" s="1"/>
      <c r="F107" s="1"/>
      <c r="G107" s="1"/>
      <c r="H107" s="1"/>
      <c r="I107" s="1"/>
      <c r="J107" s="1"/>
      <c r="K107" s="3"/>
      <c r="L107" s="13"/>
      <c r="M107" s="10"/>
    </row>
    <row r="108" spans="1:13" x14ac:dyDescent="0.25">
      <c r="A108" s="13" t="s">
        <v>97</v>
      </c>
      <c r="B108" s="10" t="s">
        <v>98</v>
      </c>
      <c r="C108" s="10" t="s">
        <v>86</v>
      </c>
      <c r="D108" s="10">
        <v>76.765119999999996</v>
      </c>
      <c r="E108" s="1">
        <f t="shared" si="12"/>
        <v>23.029535999999997</v>
      </c>
      <c r="F108" s="1">
        <v>68.75</v>
      </c>
      <c r="G108" s="1">
        <f t="shared" si="13"/>
        <v>6.875</v>
      </c>
      <c r="H108" s="1">
        <v>81.099999999999994</v>
      </c>
      <c r="I108" s="1">
        <f t="shared" si="14"/>
        <v>24.33</v>
      </c>
      <c r="J108" s="1">
        <v>60</v>
      </c>
      <c r="K108" s="3">
        <f t="shared" si="15"/>
        <v>18</v>
      </c>
      <c r="L108" s="13">
        <f t="shared" si="16"/>
        <v>72.234535999999991</v>
      </c>
      <c r="M108" s="10" t="s">
        <v>17</v>
      </c>
    </row>
    <row r="109" spans="1:13" x14ac:dyDescent="0.25">
      <c r="A109" s="13" t="s">
        <v>99</v>
      </c>
      <c r="B109" s="10" t="s">
        <v>98</v>
      </c>
      <c r="C109" s="10" t="s">
        <v>86</v>
      </c>
      <c r="D109" s="10">
        <v>76.09205</v>
      </c>
      <c r="E109" s="1">
        <f t="shared" si="12"/>
        <v>22.827614999999998</v>
      </c>
      <c r="F109" s="1">
        <v>67.5</v>
      </c>
      <c r="G109" s="1">
        <f t="shared" si="13"/>
        <v>6.75</v>
      </c>
      <c r="H109" s="1">
        <v>79.23</v>
      </c>
      <c r="I109" s="1">
        <f t="shared" si="14"/>
        <v>23.769000000000002</v>
      </c>
      <c r="J109" s="1">
        <v>40</v>
      </c>
      <c r="K109" s="3">
        <f t="shared" si="15"/>
        <v>12</v>
      </c>
      <c r="L109" s="13">
        <f t="shared" si="16"/>
        <v>65.346615</v>
      </c>
      <c r="M109" s="10" t="s">
        <v>24</v>
      </c>
    </row>
    <row r="113" spans="1:14" x14ac:dyDescent="0.25">
      <c r="A113" s="12" t="s">
        <v>101</v>
      </c>
    </row>
    <row r="115" spans="1:14" ht="38.25" x14ac:dyDescent="0.25">
      <c r="A115" s="15" t="s">
        <v>0</v>
      </c>
      <c r="B115" s="2" t="s">
        <v>1</v>
      </c>
      <c r="C115" s="2" t="s">
        <v>3</v>
      </c>
      <c r="D115" s="5" t="s">
        <v>4</v>
      </c>
      <c r="E115" s="4" t="s">
        <v>5</v>
      </c>
      <c r="F115" s="4"/>
      <c r="G115" s="4" t="s">
        <v>6</v>
      </c>
      <c r="H115" s="4"/>
      <c r="I115" s="4" t="s">
        <v>7</v>
      </c>
      <c r="J115" s="4"/>
      <c r="K115" s="15" t="s">
        <v>8</v>
      </c>
      <c r="L115" s="2" t="s">
        <v>9</v>
      </c>
    </row>
    <row r="116" spans="1:14" ht="38.25" x14ac:dyDescent="0.25">
      <c r="A116" s="15"/>
      <c r="B116" s="2"/>
      <c r="C116" s="2"/>
      <c r="D116" s="5"/>
      <c r="E116" s="4" t="s">
        <v>10</v>
      </c>
      <c r="F116" s="4" t="s">
        <v>11</v>
      </c>
      <c r="G116" s="4" t="s">
        <v>12</v>
      </c>
      <c r="H116" s="4" t="s">
        <v>13</v>
      </c>
      <c r="I116" s="4" t="s">
        <v>10</v>
      </c>
      <c r="J116" s="4" t="s">
        <v>14</v>
      </c>
      <c r="K116" s="15"/>
      <c r="L116" s="2"/>
    </row>
    <row r="117" spans="1:14" ht="24" customHeight="1" x14ac:dyDescent="0.25">
      <c r="A117" s="13" t="s">
        <v>102</v>
      </c>
      <c r="B117" s="10" t="s">
        <v>21</v>
      </c>
      <c r="C117" s="10">
        <v>1</v>
      </c>
      <c r="D117" s="11" t="s">
        <v>103</v>
      </c>
      <c r="E117" s="1">
        <v>70.58</v>
      </c>
      <c r="F117" s="1">
        <v>24.7</v>
      </c>
      <c r="G117" s="1">
        <v>88.8</v>
      </c>
      <c r="H117" s="1">
        <v>26.64</v>
      </c>
      <c r="I117" s="1">
        <v>81</v>
      </c>
      <c r="J117" s="1">
        <v>28.35</v>
      </c>
      <c r="K117" s="3">
        <v>79.69</v>
      </c>
      <c r="L117" s="10" t="s">
        <v>17</v>
      </c>
    </row>
    <row r="118" spans="1:14" ht="25.5" x14ac:dyDescent="0.25">
      <c r="A118" s="13" t="s">
        <v>102</v>
      </c>
      <c r="B118" s="10" t="s">
        <v>21</v>
      </c>
      <c r="C118" s="10">
        <v>2</v>
      </c>
      <c r="D118" s="11" t="s">
        <v>104</v>
      </c>
      <c r="E118" s="1">
        <v>77.17</v>
      </c>
      <c r="F118" s="1">
        <v>27.01</v>
      </c>
      <c r="G118" s="1">
        <v>83.43</v>
      </c>
      <c r="H118" s="1">
        <v>25.02</v>
      </c>
      <c r="I118" s="1">
        <v>70</v>
      </c>
      <c r="J118" s="1">
        <v>24.5</v>
      </c>
      <c r="K118" s="3">
        <v>76.53</v>
      </c>
      <c r="L118" s="10" t="s">
        <v>24</v>
      </c>
    </row>
    <row r="123" spans="1:14" x14ac:dyDescent="0.25">
      <c r="A123" s="12" t="s">
        <v>127</v>
      </c>
    </row>
    <row r="125" spans="1:14" ht="40.5" customHeight="1" x14ac:dyDescent="0.25">
      <c r="A125" s="15" t="s">
        <v>105</v>
      </c>
      <c r="B125" s="2" t="s">
        <v>1</v>
      </c>
      <c r="C125" s="2" t="s">
        <v>3</v>
      </c>
      <c r="D125" s="5" t="s">
        <v>4</v>
      </c>
      <c r="E125" s="4" t="s">
        <v>5</v>
      </c>
      <c r="F125" s="4"/>
      <c r="G125" s="4" t="s">
        <v>106</v>
      </c>
      <c r="H125" s="4"/>
      <c r="I125" s="4" t="s">
        <v>6</v>
      </c>
      <c r="J125" s="4"/>
      <c r="K125" s="15" t="s">
        <v>7</v>
      </c>
      <c r="L125" s="2"/>
      <c r="M125" s="15" t="s">
        <v>107</v>
      </c>
      <c r="N125" s="2" t="s">
        <v>9</v>
      </c>
    </row>
    <row r="126" spans="1:14" ht="33" customHeight="1" x14ac:dyDescent="0.25">
      <c r="A126" s="15"/>
      <c r="B126" s="2"/>
      <c r="C126" s="2"/>
      <c r="D126" s="5"/>
      <c r="E126" s="4" t="s">
        <v>10</v>
      </c>
      <c r="F126" s="4" t="s">
        <v>108</v>
      </c>
      <c r="G126" s="4" t="s">
        <v>10</v>
      </c>
      <c r="H126" s="4" t="s">
        <v>109</v>
      </c>
      <c r="I126" s="4" t="s">
        <v>12</v>
      </c>
      <c r="J126" s="4" t="s">
        <v>110</v>
      </c>
      <c r="K126" s="15" t="s">
        <v>10</v>
      </c>
      <c r="L126" s="2" t="s">
        <v>111</v>
      </c>
      <c r="M126" s="15"/>
      <c r="N126" s="2"/>
    </row>
    <row r="127" spans="1:14" ht="25.5" x14ac:dyDescent="0.25">
      <c r="A127" s="13" t="s">
        <v>112</v>
      </c>
      <c r="B127" s="10" t="s">
        <v>74</v>
      </c>
      <c r="C127" s="10">
        <v>1</v>
      </c>
      <c r="D127" s="11" t="s">
        <v>113</v>
      </c>
      <c r="E127" s="1">
        <v>97.869249999999994</v>
      </c>
      <c r="F127" s="1">
        <f t="shared" ref="F127:F128" si="17">E127*30/100</f>
        <v>29.360775</v>
      </c>
      <c r="G127" s="1">
        <v>81.25</v>
      </c>
      <c r="H127" s="1">
        <f t="shared" ref="H127:H128" si="18">G127*10/100</f>
        <v>8.125</v>
      </c>
      <c r="I127" s="1">
        <v>69.430000000000007</v>
      </c>
      <c r="J127" s="1">
        <f t="shared" ref="J127:J128" si="19">I127*30/100</f>
        <v>20.829000000000001</v>
      </c>
      <c r="K127" s="3">
        <v>50</v>
      </c>
      <c r="L127" s="10">
        <f>K127*30/100</f>
        <v>15</v>
      </c>
      <c r="M127" s="3">
        <f t="shared" ref="M127:M128" si="20">L127+J127+H127+F127</f>
        <v>73.314774999999997</v>
      </c>
      <c r="N127" s="10" t="s">
        <v>17</v>
      </c>
    </row>
    <row r="128" spans="1:14" x14ac:dyDescent="0.25">
      <c r="A128" s="13"/>
      <c r="B128" s="10" t="s">
        <v>74</v>
      </c>
      <c r="C128" s="10">
        <v>2</v>
      </c>
      <c r="D128" s="11" t="s">
        <v>114</v>
      </c>
      <c r="E128" s="1">
        <v>87.324060000000003</v>
      </c>
      <c r="F128" s="1">
        <f t="shared" si="17"/>
        <v>26.197218000000003</v>
      </c>
      <c r="G128" s="1">
        <v>67.5</v>
      </c>
      <c r="H128" s="1">
        <f t="shared" si="18"/>
        <v>6.75</v>
      </c>
      <c r="I128" s="1">
        <v>65.7</v>
      </c>
      <c r="J128" s="1">
        <f t="shared" si="19"/>
        <v>19.71</v>
      </c>
      <c r="K128" s="3">
        <v>55</v>
      </c>
      <c r="L128" s="10">
        <f>K128*30/100</f>
        <v>16.5</v>
      </c>
      <c r="M128" s="3">
        <f t="shared" si="20"/>
        <v>69.157218</v>
      </c>
      <c r="N128" s="10" t="s">
        <v>24</v>
      </c>
    </row>
    <row r="129" spans="1:14" x14ac:dyDescent="0.25">
      <c r="A129" s="13"/>
      <c r="B129" s="10"/>
      <c r="C129" s="10"/>
      <c r="D129" s="11"/>
      <c r="E129" s="1"/>
      <c r="F129" s="1"/>
      <c r="G129" s="1"/>
      <c r="H129" s="1"/>
      <c r="I129" s="1"/>
      <c r="J129" s="1"/>
      <c r="K129" s="3"/>
      <c r="L129" s="10"/>
      <c r="M129" s="3"/>
      <c r="N129" s="10"/>
    </row>
    <row r="130" spans="1:14" ht="25.5" x14ac:dyDescent="0.25">
      <c r="A130" s="13" t="s">
        <v>115</v>
      </c>
      <c r="B130" s="10" t="s">
        <v>74</v>
      </c>
      <c r="C130" s="10">
        <v>1</v>
      </c>
      <c r="D130" s="11" t="s">
        <v>116</v>
      </c>
      <c r="E130" s="1">
        <v>83.791809999999998</v>
      </c>
      <c r="F130" s="1">
        <f t="shared" ref="F130:F131" si="21">E130*30/100</f>
        <v>25.137543000000001</v>
      </c>
      <c r="G130" s="1">
        <v>72.5</v>
      </c>
      <c r="H130" s="1">
        <f t="shared" ref="H130:H131" si="22">G130*10/100</f>
        <v>7.25</v>
      </c>
      <c r="I130" s="1">
        <v>77.36</v>
      </c>
      <c r="J130" s="1">
        <f t="shared" ref="J130:J131" si="23">I130*30/100</f>
        <v>23.208000000000002</v>
      </c>
      <c r="K130" s="3">
        <v>65</v>
      </c>
      <c r="L130" s="10">
        <f t="shared" ref="L130:L131" si="24">K130*30/100</f>
        <v>19.5</v>
      </c>
      <c r="M130" s="3">
        <f t="shared" ref="M130:M131" si="25">L130+J130+H130+F130</f>
        <v>75.095542999999992</v>
      </c>
      <c r="N130" s="10" t="s">
        <v>17</v>
      </c>
    </row>
    <row r="131" spans="1:14" x14ac:dyDescent="0.25">
      <c r="A131" s="13"/>
      <c r="B131" s="10" t="s">
        <v>74</v>
      </c>
      <c r="C131" s="10">
        <v>2</v>
      </c>
      <c r="D131" s="11" t="s">
        <v>117</v>
      </c>
      <c r="E131" s="1">
        <v>88.068039999999996</v>
      </c>
      <c r="F131" s="1">
        <f t="shared" si="21"/>
        <v>26.420411999999995</v>
      </c>
      <c r="G131" s="1">
        <v>62.5</v>
      </c>
      <c r="H131" s="1">
        <f t="shared" si="22"/>
        <v>6.25</v>
      </c>
      <c r="I131" s="1">
        <v>95.56</v>
      </c>
      <c r="J131" s="1">
        <f t="shared" si="23"/>
        <v>28.668000000000003</v>
      </c>
      <c r="K131" s="3">
        <v>44</v>
      </c>
      <c r="L131" s="10">
        <f t="shared" si="24"/>
        <v>13.2</v>
      </c>
      <c r="M131" s="3">
        <f t="shared" si="25"/>
        <v>74.538411999999994</v>
      </c>
      <c r="N131" s="10" t="s">
        <v>24</v>
      </c>
    </row>
    <row r="132" spans="1:14" x14ac:dyDescent="0.25">
      <c r="A132" s="13"/>
      <c r="B132" s="10"/>
      <c r="C132" s="10"/>
      <c r="D132" s="11"/>
      <c r="E132" s="1"/>
      <c r="F132" s="1"/>
      <c r="G132" s="1"/>
      <c r="H132" s="1"/>
      <c r="I132" s="1"/>
      <c r="J132" s="1"/>
      <c r="K132" s="3"/>
      <c r="L132" s="10"/>
      <c r="M132" s="3"/>
      <c r="N132" s="10"/>
    </row>
    <row r="133" spans="1:14" ht="25.5" x14ac:dyDescent="0.25">
      <c r="A133" s="13" t="s">
        <v>118</v>
      </c>
      <c r="B133" s="10" t="s">
        <v>74</v>
      </c>
      <c r="C133" s="10">
        <v>1</v>
      </c>
      <c r="D133" s="11" t="s">
        <v>119</v>
      </c>
      <c r="E133" s="1">
        <v>74.619600000000005</v>
      </c>
      <c r="F133" s="1">
        <f t="shared" ref="F133:F134" si="26">E133*30/100</f>
        <v>22.38588</v>
      </c>
      <c r="G133" s="1">
        <v>85</v>
      </c>
      <c r="H133" s="1">
        <f t="shared" ref="H133:H134" si="27">G133*10/100</f>
        <v>8.5</v>
      </c>
      <c r="I133" s="1">
        <v>89.73</v>
      </c>
      <c r="J133" s="1">
        <f t="shared" ref="J133:J134" si="28">I133*30/100</f>
        <v>26.919</v>
      </c>
      <c r="K133" s="3">
        <v>85</v>
      </c>
      <c r="L133" s="10">
        <f t="shared" ref="L133:L134" si="29">K133*30/100</f>
        <v>25.5</v>
      </c>
      <c r="M133" s="3">
        <f t="shared" ref="M133:M134" si="30">L133+J133+H133+F133</f>
        <v>83.304879999999997</v>
      </c>
      <c r="N133" s="10" t="s">
        <v>17</v>
      </c>
    </row>
    <row r="134" spans="1:14" ht="25.5" x14ac:dyDescent="0.25">
      <c r="A134" s="13"/>
      <c r="B134" s="10" t="s">
        <v>74</v>
      </c>
      <c r="C134" s="10">
        <v>2</v>
      </c>
      <c r="D134" s="11" t="s">
        <v>120</v>
      </c>
      <c r="E134" s="1">
        <v>83.729569999999995</v>
      </c>
      <c r="F134" s="1">
        <f t="shared" si="26"/>
        <v>25.118870999999999</v>
      </c>
      <c r="G134" s="1">
        <v>66.25</v>
      </c>
      <c r="H134" s="1">
        <f t="shared" si="27"/>
        <v>6.625</v>
      </c>
      <c r="I134" s="1">
        <v>86.23</v>
      </c>
      <c r="J134" s="1">
        <f t="shared" si="28"/>
        <v>25.869</v>
      </c>
      <c r="K134" s="3">
        <v>82</v>
      </c>
      <c r="L134" s="10">
        <f t="shared" si="29"/>
        <v>24.6</v>
      </c>
      <c r="M134" s="3">
        <f t="shared" si="30"/>
        <v>82.212871000000007</v>
      </c>
      <c r="N134" s="10" t="s">
        <v>24</v>
      </c>
    </row>
    <row r="135" spans="1:14" x14ac:dyDescent="0.25">
      <c r="A135" s="13"/>
      <c r="B135" s="10"/>
      <c r="C135" s="10"/>
      <c r="D135" s="11"/>
      <c r="E135" s="1"/>
      <c r="F135" s="1"/>
      <c r="G135" s="1"/>
      <c r="H135" s="1"/>
      <c r="I135" s="1"/>
      <c r="J135" s="1"/>
      <c r="K135" s="3"/>
      <c r="L135" s="10"/>
      <c r="M135" s="3"/>
      <c r="N135" s="10"/>
    </row>
    <row r="136" spans="1:14" ht="25.5" x14ac:dyDescent="0.25">
      <c r="A136" s="13" t="s">
        <v>121</v>
      </c>
      <c r="B136" s="10" t="s">
        <v>74</v>
      </c>
      <c r="C136" s="10">
        <v>1</v>
      </c>
      <c r="D136" s="11" t="s">
        <v>122</v>
      </c>
      <c r="E136" s="1">
        <v>74.001249999999999</v>
      </c>
      <c r="F136" s="1">
        <f t="shared" ref="F136:F137" si="31">E136*30/100</f>
        <v>22.200374999999998</v>
      </c>
      <c r="G136" s="1">
        <v>77.5</v>
      </c>
      <c r="H136" s="1">
        <f t="shared" ref="H136:H137" si="32">G136*10/100</f>
        <v>7.75</v>
      </c>
      <c r="I136" s="1">
        <v>76.66</v>
      </c>
      <c r="J136" s="1">
        <f t="shared" ref="J136:J137" si="33">I136*30/100</f>
        <v>22.997999999999998</v>
      </c>
      <c r="K136" s="3">
        <v>80</v>
      </c>
      <c r="L136" s="10">
        <f t="shared" ref="L136:L137" si="34">K136*30/100</f>
        <v>24</v>
      </c>
      <c r="M136" s="3">
        <f t="shared" ref="M136:M137" si="35">L136+J136+H136+F136</f>
        <v>76.948374999999999</v>
      </c>
      <c r="N136" s="10" t="s">
        <v>17</v>
      </c>
    </row>
    <row r="137" spans="1:14" x14ac:dyDescent="0.25">
      <c r="A137" s="13"/>
      <c r="B137" s="10" t="s">
        <v>74</v>
      </c>
      <c r="C137" s="10">
        <v>2</v>
      </c>
      <c r="D137" s="11" t="s">
        <v>123</v>
      </c>
      <c r="E137" s="1">
        <v>78.187359999999998</v>
      </c>
      <c r="F137" s="1">
        <f t="shared" si="31"/>
        <v>23.456208</v>
      </c>
      <c r="G137" s="1">
        <v>75</v>
      </c>
      <c r="H137" s="1">
        <f t="shared" si="32"/>
        <v>7.5</v>
      </c>
      <c r="I137" s="1">
        <v>84.6</v>
      </c>
      <c r="J137" s="1">
        <f t="shared" si="33"/>
        <v>25.38</v>
      </c>
      <c r="K137" s="3">
        <v>60</v>
      </c>
      <c r="L137" s="10">
        <f t="shared" si="34"/>
        <v>18</v>
      </c>
      <c r="M137" s="3">
        <f t="shared" si="35"/>
        <v>74.336207999999999</v>
      </c>
      <c r="N137" s="10" t="s">
        <v>24</v>
      </c>
    </row>
    <row r="138" spans="1:14" x14ac:dyDescent="0.25">
      <c r="A138" s="13"/>
      <c r="B138" s="10"/>
      <c r="C138" s="10"/>
      <c r="D138" s="11"/>
      <c r="E138" s="1"/>
      <c r="F138" s="1"/>
      <c r="G138" s="1"/>
      <c r="H138" s="1"/>
      <c r="I138" s="1"/>
      <c r="J138" s="1"/>
      <c r="K138" s="3"/>
      <c r="L138" s="10"/>
      <c r="M138" s="3"/>
      <c r="N138" s="10"/>
    </row>
    <row r="139" spans="1:14" ht="25.5" x14ac:dyDescent="0.25">
      <c r="A139" s="13" t="s">
        <v>124</v>
      </c>
      <c r="B139" s="10" t="s">
        <v>74</v>
      </c>
      <c r="C139" s="10">
        <v>1</v>
      </c>
      <c r="D139" s="11" t="s">
        <v>125</v>
      </c>
      <c r="E139" s="1">
        <v>86.427289999999999</v>
      </c>
      <c r="F139" s="1">
        <f>E139*30/100</f>
        <v>25.928186999999998</v>
      </c>
      <c r="G139" s="1">
        <v>63.75</v>
      </c>
      <c r="H139" s="1">
        <f>G139*10/100</f>
        <v>6.375</v>
      </c>
      <c r="I139" s="1">
        <v>72</v>
      </c>
      <c r="J139" s="1">
        <f>I139*30/100</f>
        <v>21.6</v>
      </c>
      <c r="K139" s="3">
        <v>90</v>
      </c>
      <c r="L139" s="10">
        <f>K139*30/100</f>
        <v>27</v>
      </c>
      <c r="M139" s="3">
        <f>L139+J139+H139+F139</f>
        <v>80.903187000000003</v>
      </c>
      <c r="N139" s="10" t="s">
        <v>17</v>
      </c>
    </row>
    <row r="140" spans="1:14" x14ac:dyDescent="0.25">
      <c r="A140" s="13"/>
      <c r="B140" s="10" t="s">
        <v>74</v>
      </c>
      <c r="C140" s="10">
        <v>2</v>
      </c>
      <c r="D140" s="11" t="s">
        <v>126</v>
      </c>
      <c r="E140" s="1">
        <v>84.154830000000004</v>
      </c>
      <c r="F140" s="1">
        <f>E140*30/100</f>
        <v>25.246449000000002</v>
      </c>
      <c r="G140" s="1">
        <v>58.75</v>
      </c>
      <c r="H140" s="1">
        <f>G140*10/100</f>
        <v>5.875</v>
      </c>
      <c r="I140" s="1">
        <v>65.23</v>
      </c>
      <c r="J140" s="1">
        <f>I140*30/100</f>
        <v>19.569000000000003</v>
      </c>
      <c r="K140" s="3">
        <v>80</v>
      </c>
      <c r="L140" s="10">
        <f>K140*30/100</f>
        <v>24</v>
      </c>
      <c r="M140" s="3">
        <f>L140+J140+H140+F140</f>
        <v>74.690449000000001</v>
      </c>
      <c r="N140" s="10" t="s">
        <v>24</v>
      </c>
    </row>
  </sheetData>
  <mergeCells count="16">
    <mergeCell ref="A8:A10"/>
    <mergeCell ref="B8:B10"/>
    <mergeCell ref="D8:D10"/>
    <mergeCell ref="H8:I8"/>
    <mergeCell ref="H9:H10"/>
    <mergeCell ref="C8:C10"/>
    <mergeCell ref="L8:L10"/>
    <mergeCell ref="M8:M10"/>
    <mergeCell ref="J8:K8"/>
    <mergeCell ref="J9:J10"/>
    <mergeCell ref="K9:K10"/>
    <mergeCell ref="I9:I10"/>
    <mergeCell ref="F8:G8"/>
    <mergeCell ref="E8:E10"/>
    <mergeCell ref="F9:F10"/>
    <mergeCell ref="G9:G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çilce</dc:creator>
  <cp:lastModifiedBy>ömer çilce</cp:lastModifiedBy>
  <dcterms:created xsi:type="dcterms:W3CDTF">2016-06-30T05:28:57Z</dcterms:created>
  <dcterms:modified xsi:type="dcterms:W3CDTF">2016-06-30T06:47:23Z</dcterms:modified>
</cp:coreProperties>
</file>